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yüp\Downloads\"/>
    </mc:Choice>
  </mc:AlternateContent>
  <bookViews>
    <workbookView xWindow="0" yWindow="0" windowWidth="23040" windowHeight="9084" tabRatio="656"/>
  </bookViews>
  <sheets>
    <sheet name="Bilgiler" sheetId="4" r:id="rId1"/>
    <sheet name="Konular" sheetId="5" r:id="rId2"/>
    <sheet name="Analiz 1.1" sheetId="7" r:id="rId3"/>
    <sheet name="Analiz 1.2" sheetId="35" r:id="rId4"/>
    <sheet name="Analiz 2.1" sheetId="36" r:id="rId5"/>
    <sheet name="Analiz 2.2" sheetId="37" r:id="rId6"/>
  </sheets>
  <definedNames>
    <definedName name="_xlnm._FilterDatabase" localSheetId="2" hidden="1">'Analiz 1.1'!$C$90:$C$91</definedName>
    <definedName name="_xlnm._FilterDatabase" localSheetId="3" hidden="1">'Analiz 1.2'!$C$90:$C$91</definedName>
    <definedName name="_xlnm._FilterDatabase" localSheetId="4" hidden="1">'Analiz 2.1'!$C$90:$C$91</definedName>
    <definedName name="_xlnm._FilterDatabase" localSheetId="5" hidden="1">'Analiz 2.2'!$C$90:$C$91</definedName>
  </definedNames>
  <calcPr calcId="162913"/>
</workbook>
</file>

<file path=xl/calcChain.xml><?xml version="1.0" encoding="utf-8"?>
<calcChain xmlns="http://schemas.openxmlformats.org/spreadsheetml/2006/main">
  <c r="A2" i="5" l="1"/>
  <c r="Z9" i="7" l="1"/>
  <c r="Z10" i="7"/>
  <c r="D4" i="7" l="1"/>
  <c r="D2" i="7"/>
  <c r="S2" i="7"/>
  <c r="D3" i="7"/>
  <c r="D5" i="7"/>
  <c r="Z11" i="7"/>
  <c r="Z12" i="7"/>
  <c r="Z13" i="7"/>
  <c r="Z14" i="7"/>
  <c r="Z15" i="7"/>
  <c r="Z16" i="7"/>
  <c r="Z17" i="7"/>
  <c r="Z18" i="7"/>
  <c r="Z19" i="7"/>
  <c r="Z20" i="7"/>
  <c r="Z21" i="7"/>
  <c r="Z22" i="7"/>
  <c r="Z23" i="7"/>
  <c r="Z24" i="7"/>
  <c r="Z25" i="7"/>
  <c r="Z26" i="7"/>
  <c r="Z27" i="7"/>
  <c r="Z28" i="7"/>
  <c r="Z29" i="7"/>
  <c r="Z30" i="7"/>
  <c r="Z31" i="7"/>
  <c r="Z32" i="7"/>
  <c r="Z33" i="7"/>
  <c r="Y34" i="7"/>
  <c r="Z34" i="7" s="1"/>
  <c r="Z35" i="7"/>
  <c r="Z36" i="7"/>
  <c r="Z37" i="7"/>
  <c r="Z38" i="7"/>
  <c r="Z39" i="7"/>
  <c r="Z40" i="7"/>
  <c r="Y41" i="7"/>
  <c r="Z41" i="7" s="1"/>
  <c r="Y42" i="7"/>
  <c r="Z42" i="7" s="1"/>
  <c r="Y43" i="7"/>
  <c r="Z43" i="7" s="1"/>
  <c r="Y44" i="7"/>
  <c r="Z44" i="7"/>
  <c r="Y45" i="7"/>
  <c r="Z45" i="7" s="1"/>
  <c r="Y46" i="7"/>
  <c r="Z46" i="7" s="1"/>
  <c r="Y47" i="7"/>
  <c r="Z47" i="7" s="1"/>
  <c r="Y48" i="7"/>
  <c r="Z48" i="7" s="1"/>
  <c r="Y49" i="7"/>
  <c r="Z49" i="7" s="1"/>
  <c r="Y50" i="7"/>
  <c r="Z50" i="7" s="1"/>
  <c r="Y51" i="7"/>
  <c r="Z51" i="7"/>
  <c r="Y52" i="7"/>
  <c r="Z52" i="7" s="1"/>
  <c r="Y53" i="7"/>
  <c r="Z53" i="7" s="1"/>
  <c r="J54" i="7"/>
  <c r="R54" i="7"/>
  <c r="V54" i="7"/>
  <c r="B57" i="7"/>
  <c r="E57" i="7"/>
  <c r="E54" i="7" s="1"/>
  <c r="B58" i="7"/>
  <c r="E58" i="7"/>
  <c r="F54" i="7" s="1"/>
  <c r="B59" i="7"/>
  <c r="E59" i="7"/>
  <c r="G54" i="7" s="1"/>
  <c r="B60" i="7"/>
  <c r="E60" i="7"/>
  <c r="H54" i="7" s="1"/>
  <c r="B61" i="7"/>
  <c r="E61" i="7"/>
  <c r="I54" i="7" s="1"/>
  <c r="B62" i="7"/>
  <c r="E62" i="7"/>
  <c r="B63" i="7"/>
  <c r="E63" i="7"/>
  <c r="K54" i="7" s="1"/>
  <c r="B64" i="7"/>
  <c r="E64" i="7"/>
  <c r="L54" i="7" s="1"/>
  <c r="B65" i="7"/>
  <c r="E65" i="7"/>
  <c r="M54" i="7" s="1"/>
  <c r="B66" i="7"/>
  <c r="E66" i="7"/>
  <c r="N54" i="7" s="1"/>
  <c r="B67" i="7"/>
  <c r="E67" i="7"/>
  <c r="O54" i="7" s="1"/>
  <c r="B68" i="7"/>
  <c r="E68" i="7"/>
  <c r="P54" i="7" s="1"/>
  <c r="B69" i="7"/>
  <c r="E69" i="7"/>
  <c r="Q54" i="7" s="1"/>
  <c r="B70" i="7"/>
  <c r="E70" i="7"/>
  <c r="B71" i="7"/>
  <c r="E71" i="7"/>
  <c r="S54" i="7" s="1"/>
  <c r="B72" i="7"/>
  <c r="E72" i="7"/>
  <c r="T54" i="7" s="1"/>
  <c r="B73" i="7"/>
  <c r="E73" i="7"/>
  <c r="U54" i="7" s="1"/>
  <c r="B74" i="7"/>
  <c r="E74" i="7"/>
  <c r="B75" i="7"/>
  <c r="E75" i="7"/>
  <c r="W54" i="7" s="1"/>
  <c r="B76" i="7"/>
  <c r="E76" i="7"/>
  <c r="X54" i="7" s="1"/>
  <c r="N81" i="7"/>
  <c r="C90" i="7"/>
  <c r="T90" i="7"/>
  <c r="C91" i="7"/>
  <c r="T91" i="7"/>
  <c r="N80" i="7" l="1"/>
  <c r="N76" i="7"/>
  <c r="N79" i="7"/>
  <c r="E77" i="7"/>
  <c r="N77" i="7"/>
  <c r="Y76" i="7"/>
  <c r="N78" i="7"/>
  <c r="Y75" i="7"/>
  <c r="Y77" i="7"/>
  <c r="Y43" i="35"/>
  <c r="Z43" i="35" s="1"/>
  <c r="Y44" i="35"/>
  <c r="Z44" i="35" s="1"/>
  <c r="Y45" i="35"/>
  <c r="Z45" i="35" s="1"/>
  <c r="Y46" i="35"/>
  <c r="Z46" i="35" s="1"/>
  <c r="Y47" i="35"/>
  <c r="Z47" i="35" s="1"/>
  <c r="Y48" i="35"/>
  <c r="Z48" i="35" s="1"/>
  <c r="Y49" i="35"/>
  <c r="Z49" i="35" s="1"/>
  <c r="Y50" i="35"/>
  <c r="Z50" i="35" s="1"/>
  <c r="Y51" i="35"/>
  <c r="Z51" i="35" s="1"/>
  <c r="Y52" i="35"/>
  <c r="Z52" i="35" s="1"/>
  <c r="Y53" i="35"/>
  <c r="Z53" i="35" s="1"/>
  <c r="Y43" i="36"/>
  <c r="Z43" i="36" s="1"/>
  <c r="Y44" i="36"/>
  <c r="Z44" i="36" s="1"/>
  <c r="Y45" i="36"/>
  <c r="Z45" i="36" s="1"/>
  <c r="Y46" i="36"/>
  <c r="Z46" i="36"/>
  <c r="Y47" i="36"/>
  <c r="Z47" i="36" s="1"/>
  <c r="Y48" i="36"/>
  <c r="Z48" i="36"/>
  <c r="Y49" i="36"/>
  <c r="Z49" i="36" s="1"/>
  <c r="Y50" i="36"/>
  <c r="Z50" i="36"/>
  <c r="Y51" i="36"/>
  <c r="Z51" i="36" s="1"/>
  <c r="Y52" i="36"/>
  <c r="Z52" i="36"/>
  <c r="Y53" i="36"/>
  <c r="Z53" i="36" s="1"/>
  <c r="Y42" i="37"/>
  <c r="Z42" i="37" s="1"/>
  <c r="Y43" i="37"/>
  <c r="Z43" i="37"/>
  <c r="Y44" i="37"/>
  <c r="Z44" i="37" s="1"/>
  <c r="Y45" i="37"/>
  <c r="Z45" i="37"/>
  <c r="Y46" i="37"/>
  <c r="Z46" i="37" s="1"/>
  <c r="Y47" i="37"/>
  <c r="Z47" i="37"/>
  <c r="Y48" i="37"/>
  <c r="Z48" i="37" s="1"/>
  <c r="Y49" i="37"/>
  <c r="Z49" i="37" s="1"/>
  <c r="Y50" i="37"/>
  <c r="Z50" i="37" s="1"/>
  <c r="Y51" i="37"/>
  <c r="Z51" i="37" s="1"/>
  <c r="Y52" i="37"/>
  <c r="Z52" i="37" s="1"/>
  <c r="Y53" i="37"/>
  <c r="Z53" i="37"/>
  <c r="Y80" i="7" l="1"/>
  <c r="Y79" i="7"/>
  <c r="E58" i="37"/>
  <c r="F54" i="37" s="1"/>
  <c r="E59" i="37"/>
  <c r="G54" i="37" s="1"/>
  <c r="E60" i="37"/>
  <c r="H54" i="37" s="1"/>
  <c r="E61" i="37"/>
  <c r="I54" i="37" s="1"/>
  <c r="E62" i="37"/>
  <c r="J54" i="37" s="1"/>
  <c r="E63" i="37"/>
  <c r="K54" i="37" s="1"/>
  <c r="E64" i="37"/>
  <c r="L54" i="37" s="1"/>
  <c r="E65" i="37"/>
  <c r="M54" i="37" s="1"/>
  <c r="E66" i="37"/>
  <c r="E67" i="37"/>
  <c r="O54" i="37" s="1"/>
  <c r="E68" i="37"/>
  <c r="P54" i="37" s="1"/>
  <c r="E69" i="37"/>
  <c r="Q54" i="37" s="1"/>
  <c r="E70" i="37"/>
  <c r="R54" i="37" s="1"/>
  <c r="E71" i="37"/>
  <c r="S54" i="37" s="1"/>
  <c r="E72" i="37"/>
  <c r="T54" i="37" s="1"/>
  <c r="E73" i="37"/>
  <c r="U54" i="37" s="1"/>
  <c r="E74" i="37"/>
  <c r="V54" i="37" s="1"/>
  <c r="E75" i="37"/>
  <c r="W54" i="37" s="1"/>
  <c r="E76" i="37"/>
  <c r="X54" i="37" s="1"/>
  <c r="E57" i="37"/>
  <c r="E54" i="37" s="1"/>
  <c r="B58" i="37"/>
  <c r="B59" i="37"/>
  <c r="B60" i="37"/>
  <c r="B61" i="37"/>
  <c r="B62" i="37"/>
  <c r="B63" i="37"/>
  <c r="B64" i="37"/>
  <c r="B65" i="37"/>
  <c r="B66" i="37"/>
  <c r="B67" i="37"/>
  <c r="B68" i="37"/>
  <c r="B69" i="37"/>
  <c r="B70" i="37"/>
  <c r="B71" i="37"/>
  <c r="B72" i="37"/>
  <c r="B73" i="37"/>
  <c r="B74" i="37"/>
  <c r="B75" i="37"/>
  <c r="B76" i="37"/>
  <c r="B57" i="37"/>
  <c r="E58" i="36"/>
  <c r="F54" i="36" s="1"/>
  <c r="E59" i="36"/>
  <c r="G54" i="36" s="1"/>
  <c r="E60" i="36"/>
  <c r="H54" i="36" s="1"/>
  <c r="E61" i="36"/>
  <c r="I54" i="36" s="1"/>
  <c r="E62" i="36"/>
  <c r="J54" i="36" s="1"/>
  <c r="E63" i="36"/>
  <c r="K54" i="36" s="1"/>
  <c r="E64" i="36"/>
  <c r="L54" i="36" s="1"/>
  <c r="E65" i="36"/>
  <c r="M54" i="36" s="1"/>
  <c r="E66" i="36"/>
  <c r="E67" i="36"/>
  <c r="O54" i="36" s="1"/>
  <c r="E68" i="36"/>
  <c r="P54" i="36" s="1"/>
  <c r="E69" i="36"/>
  <c r="Q54" i="36" s="1"/>
  <c r="E70" i="36"/>
  <c r="E71" i="36"/>
  <c r="S54" i="36" s="1"/>
  <c r="E72" i="36"/>
  <c r="T54" i="36" s="1"/>
  <c r="E73" i="36"/>
  <c r="U54" i="36" s="1"/>
  <c r="E74" i="36"/>
  <c r="V54" i="36" s="1"/>
  <c r="E75" i="36"/>
  <c r="E76" i="36"/>
  <c r="E57" i="36"/>
  <c r="E54" i="36" s="1"/>
  <c r="B58" i="36"/>
  <c r="B59" i="36"/>
  <c r="B60" i="36"/>
  <c r="B61" i="36"/>
  <c r="B62" i="36"/>
  <c r="B63" i="36"/>
  <c r="B64" i="36"/>
  <c r="B65" i="36"/>
  <c r="B66" i="36"/>
  <c r="B67" i="36"/>
  <c r="B68" i="36"/>
  <c r="B69" i="36"/>
  <c r="B70" i="36"/>
  <c r="B71" i="36"/>
  <c r="B72" i="36"/>
  <c r="B73" i="36"/>
  <c r="B74" i="36"/>
  <c r="B75" i="36"/>
  <c r="B76" i="36"/>
  <c r="B57" i="36"/>
  <c r="E58" i="35"/>
  <c r="F54" i="35" s="1"/>
  <c r="E59" i="35"/>
  <c r="G54" i="35" s="1"/>
  <c r="E60" i="35"/>
  <c r="H54" i="35" s="1"/>
  <c r="E61" i="35"/>
  <c r="I54" i="35" s="1"/>
  <c r="E62" i="35"/>
  <c r="J54" i="35" s="1"/>
  <c r="E63" i="35"/>
  <c r="K54" i="35" s="1"/>
  <c r="E64" i="35"/>
  <c r="L54" i="35" s="1"/>
  <c r="E65" i="35"/>
  <c r="M54" i="35" s="1"/>
  <c r="E66" i="35"/>
  <c r="N54" i="35" s="1"/>
  <c r="E67" i="35"/>
  <c r="O54" i="35" s="1"/>
  <c r="E68" i="35"/>
  <c r="P54" i="35" s="1"/>
  <c r="E69" i="35"/>
  <c r="Q54" i="35" s="1"/>
  <c r="E70" i="35"/>
  <c r="R54" i="35" s="1"/>
  <c r="E71" i="35"/>
  <c r="S54" i="35" s="1"/>
  <c r="E72" i="35"/>
  <c r="T54" i="35" s="1"/>
  <c r="E73" i="35"/>
  <c r="U54" i="35" s="1"/>
  <c r="E74" i="35"/>
  <c r="V54" i="35" s="1"/>
  <c r="E75" i="35"/>
  <c r="W54" i="35" s="1"/>
  <c r="E76" i="35"/>
  <c r="X54" i="35" s="1"/>
  <c r="E57" i="35"/>
  <c r="E54" i="35" s="1"/>
  <c r="B58" i="35"/>
  <c r="B59" i="35"/>
  <c r="B60" i="35"/>
  <c r="B61" i="35"/>
  <c r="B62" i="35"/>
  <c r="B63" i="35"/>
  <c r="B64" i="35"/>
  <c r="B65" i="35"/>
  <c r="B66" i="35"/>
  <c r="B67" i="35"/>
  <c r="B68" i="35"/>
  <c r="B69" i="35"/>
  <c r="B70" i="35"/>
  <c r="B71" i="35"/>
  <c r="B72" i="35"/>
  <c r="B73" i="35"/>
  <c r="B74" i="35"/>
  <c r="B75" i="35"/>
  <c r="B76" i="35"/>
  <c r="B57" i="35"/>
  <c r="T91" i="37"/>
  <c r="C91" i="37"/>
  <c r="T90" i="37"/>
  <c r="C90" i="37"/>
  <c r="N81" i="37"/>
  <c r="N54" i="37"/>
  <c r="Y41" i="37"/>
  <c r="Z41" i="37" s="1"/>
  <c r="Y40" i="37"/>
  <c r="Z40" i="37" s="1"/>
  <c r="Y39" i="37"/>
  <c r="Z39" i="37" s="1"/>
  <c r="Y38" i="37"/>
  <c r="Z38" i="37" s="1"/>
  <c r="Y37" i="37"/>
  <c r="Z37" i="37" s="1"/>
  <c r="Y36" i="37"/>
  <c r="Z36" i="37" s="1"/>
  <c r="Y35" i="37"/>
  <c r="Z35" i="37" s="1"/>
  <c r="Y34" i="37"/>
  <c r="Z34" i="37" s="1"/>
  <c r="Y33" i="37"/>
  <c r="Z33" i="37" s="1"/>
  <c r="Y32" i="37"/>
  <c r="Z32" i="37" s="1"/>
  <c r="Y31" i="37"/>
  <c r="Z31" i="37" s="1"/>
  <c r="Y30" i="37"/>
  <c r="Z30" i="37" s="1"/>
  <c r="Y29" i="37"/>
  <c r="Z29" i="37" s="1"/>
  <c r="Y28" i="37"/>
  <c r="Z28" i="37" s="1"/>
  <c r="Y27" i="37"/>
  <c r="Z27" i="37" s="1"/>
  <c r="Y26" i="37"/>
  <c r="Z26" i="37" s="1"/>
  <c r="Y25" i="37"/>
  <c r="Z25" i="37" s="1"/>
  <c r="Y24" i="37"/>
  <c r="Z24" i="37" s="1"/>
  <c r="Y23" i="37"/>
  <c r="Z23" i="37" s="1"/>
  <c r="Y22" i="37"/>
  <c r="Z22" i="37" s="1"/>
  <c r="Y21" i="37"/>
  <c r="Z21" i="37" s="1"/>
  <c r="Y20" i="37"/>
  <c r="Z20" i="37" s="1"/>
  <c r="Y19" i="37"/>
  <c r="Z19" i="37" s="1"/>
  <c r="Y18" i="37"/>
  <c r="Z18" i="37" s="1"/>
  <c r="Y17" i="37"/>
  <c r="Z17" i="37" s="1"/>
  <c r="Y16" i="37"/>
  <c r="Z16" i="37" s="1"/>
  <c r="Y15" i="37"/>
  <c r="Z15" i="37" s="1"/>
  <c r="Y14" i="37"/>
  <c r="Z14" i="37" s="1"/>
  <c r="Y13" i="37"/>
  <c r="Z13" i="37" s="1"/>
  <c r="Y12" i="37"/>
  <c r="Z12" i="37" s="1"/>
  <c r="Y11" i="37"/>
  <c r="Z11" i="37" s="1"/>
  <c r="Y10" i="37"/>
  <c r="Z10" i="37" s="1"/>
  <c r="Y9" i="37"/>
  <c r="D5" i="37"/>
  <c r="D4" i="37"/>
  <c r="D3" i="37"/>
  <c r="S2" i="37"/>
  <c r="D2" i="37"/>
  <c r="T91" i="36"/>
  <c r="C91" i="36"/>
  <c r="T90" i="36"/>
  <c r="C90" i="36"/>
  <c r="N81" i="36"/>
  <c r="R54" i="36"/>
  <c r="N54" i="36"/>
  <c r="X54" i="36"/>
  <c r="W54" i="36"/>
  <c r="Y42" i="36"/>
  <c r="Z42" i="36" s="1"/>
  <c r="Y41" i="36"/>
  <c r="Z41" i="36" s="1"/>
  <c r="Y40" i="36"/>
  <c r="Z40" i="36" s="1"/>
  <c r="Y39" i="36"/>
  <c r="Z39" i="36" s="1"/>
  <c r="Y38" i="36"/>
  <c r="Z38" i="36" s="1"/>
  <c r="Y37" i="36"/>
  <c r="Z37" i="36" s="1"/>
  <c r="Y36" i="36"/>
  <c r="Z36" i="36" s="1"/>
  <c r="Y35" i="36"/>
  <c r="Z35" i="36" s="1"/>
  <c r="Y34" i="36"/>
  <c r="Z34" i="36" s="1"/>
  <c r="Y33" i="36"/>
  <c r="Z33" i="36" s="1"/>
  <c r="Y32" i="36"/>
  <c r="Z32" i="36" s="1"/>
  <c r="Y31" i="36"/>
  <c r="Z31" i="36" s="1"/>
  <c r="Y30" i="36"/>
  <c r="Z30" i="36" s="1"/>
  <c r="Y29" i="36"/>
  <c r="Z29" i="36" s="1"/>
  <c r="Y28" i="36"/>
  <c r="Z28" i="36" s="1"/>
  <c r="Y27" i="36"/>
  <c r="Z27" i="36" s="1"/>
  <c r="Y26" i="36"/>
  <c r="Z26" i="36" s="1"/>
  <c r="Y25" i="36"/>
  <c r="Z25" i="36" s="1"/>
  <c r="Y24" i="36"/>
  <c r="Z24" i="36" s="1"/>
  <c r="Y23" i="36"/>
  <c r="Z23" i="36" s="1"/>
  <c r="Y22" i="36"/>
  <c r="Z22" i="36" s="1"/>
  <c r="Y21" i="36"/>
  <c r="Z21" i="36" s="1"/>
  <c r="Y20" i="36"/>
  <c r="Z20" i="36" s="1"/>
  <c r="Y19" i="36"/>
  <c r="Z19" i="36" s="1"/>
  <c r="Y18" i="36"/>
  <c r="Z18" i="36" s="1"/>
  <c r="Y17" i="36"/>
  <c r="Z17" i="36" s="1"/>
  <c r="Y16" i="36"/>
  <c r="Z16" i="36" s="1"/>
  <c r="Y15" i="36"/>
  <c r="Z15" i="36" s="1"/>
  <c r="Y14" i="36"/>
  <c r="Z14" i="36" s="1"/>
  <c r="Y13" i="36"/>
  <c r="Z13" i="36" s="1"/>
  <c r="Y12" i="36"/>
  <c r="Z12" i="36" s="1"/>
  <c r="Y11" i="36"/>
  <c r="Z11" i="36" s="1"/>
  <c r="Y10" i="36"/>
  <c r="Z10" i="36" s="1"/>
  <c r="Y9" i="36"/>
  <c r="D5" i="36"/>
  <c r="D4" i="36"/>
  <c r="D3" i="36"/>
  <c r="S2" i="36"/>
  <c r="D2" i="36"/>
  <c r="T91" i="35"/>
  <c r="C91" i="35"/>
  <c r="T90" i="35"/>
  <c r="C90" i="35"/>
  <c r="N81" i="35"/>
  <c r="Y42" i="35"/>
  <c r="Z42" i="35" s="1"/>
  <c r="Y41" i="35"/>
  <c r="Z41" i="35" s="1"/>
  <c r="Y40" i="35"/>
  <c r="Z40" i="35" s="1"/>
  <c r="Y39" i="35"/>
  <c r="Z39" i="35" s="1"/>
  <c r="Y38" i="35"/>
  <c r="Z38" i="35" s="1"/>
  <c r="Y37" i="35"/>
  <c r="Z37" i="35" s="1"/>
  <c r="Y36" i="35"/>
  <c r="Z36" i="35" s="1"/>
  <c r="Y35" i="35"/>
  <c r="Z35" i="35" s="1"/>
  <c r="Y34" i="35"/>
  <c r="Z34" i="35" s="1"/>
  <c r="Y33" i="35"/>
  <c r="Z33" i="35" s="1"/>
  <c r="Y32" i="35"/>
  <c r="Z32" i="35" s="1"/>
  <c r="Y31" i="35"/>
  <c r="Z31" i="35" s="1"/>
  <c r="Y30" i="35"/>
  <c r="Z30" i="35" s="1"/>
  <c r="Y29" i="35"/>
  <c r="Z29" i="35" s="1"/>
  <c r="Y28" i="35"/>
  <c r="Z28" i="35" s="1"/>
  <c r="Y27" i="35"/>
  <c r="Z27" i="35" s="1"/>
  <c r="Y26" i="35"/>
  <c r="Z26" i="35" s="1"/>
  <c r="Y25" i="35"/>
  <c r="Z25" i="35" s="1"/>
  <c r="Y24" i="35"/>
  <c r="Z24" i="35" s="1"/>
  <c r="Y23" i="35"/>
  <c r="Z23" i="35" s="1"/>
  <c r="Y22" i="35"/>
  <c r="Z22" i="35" s="1"/>
  <c r="Y21" i="35"/>
  <c r="Z21" i="35" s="1"/>
  <c r="Y20" i="35"/>
  <c r="Z20" i="35" s="1"/>
  <c r="Y19" i="35"/>
  <c r="Z19" i="35" s="1"/>
  <c r="Y18" i="35"/>
  <c r="Z18" i="35" s="1"/>
  <c r="Y17" i="35"/>
  <c r="Z17" i="35" s="1"/>
  <c r="Y16" i="35"/>
  <c r="Z16" i="35" s="1"/>
  <c r="Y15" i="35"/>
  <c r="Z15" i="35" s="1"/>
  <c r="Y14" i="35"/>
  <c r="Z14" i="35" s="1"/>
  <c r="Y13" i="35"/>
  <c r="Z13" i="35" s="1"/>
  <c r="Y12" i="35"/>
  <c r="Z12" i="35" s="1"/>
  <c r="Y11" i="35"/>
  <c r="Z11" i="35" s="1"/>
  <c r="Y10" i="35"/>
  <c r="Z10" i="35" s="1"/>
  <c r="Y9" i="35"/>
  <c r="D5" i="35"/>
  <c r="D4" i="35"/>
  <c r="D3" i="35"/>
  <c r="S2" i="35"/>
  <c r="D2" i="35"/>
  <c r="Y81" i="7" l="1"/>
  <c r="K84" i="7" s="1"/>
  <c r="N80" i="36"/>
  <c r="N80" i="35"/>
  <c r="N80" i="37"/>
  <c r="N78" i="37"/>
  <c r="Z9" i="37"/>
  <c r="E77" i="37"/>
  <c r="N79" i="37"/>
  <c r="Y80" i="37" s="1"/>
  <c r="Y76" i="37"/>
  <c r="N77" i="37"/>
  <c r="Y75" i="37"/>
  <c r="N76" i="37"/>
  <c r="Y77" i="37"/>
  <c r="Y75" i="36"/>
  <c r="Y76" i="36"/>
  <c r="E77" i="36"/>
  <c r="N79" i="36"/>
  <c r="N77" i="36"/>
  <c r="N78" i="36"/>
  <c r="Z9" i="36"/>
  <c r="N76" i="36"/>
  <c r="Y77" i="36"/>
  <c r="Y75" i="35"/>
  <c r="Y76" i="35"/>
  <c r="N78" i="35"/>
  <c r="Z9" i="35"/>
  <c r="E77" i="35"/>
  <c r="N79" i="35"/>
  <c r="N77" i="35"/>
  <c r="N76" i="35"/>
  <c r="Y77" i="35"/>
  <c r="Y80" i="35" l="1"/>
  <c r="Y79" i="36"/>
  <c r="Y80" i="36"/>
  <c r="Y79" i="37"/>
  <c r="Y81" i="37" s="1"/>
  <c r="K84" i="37" s="1"/>
  <c r="Y79" i="35"/>
  <c r="Y81" i="35" l="1"/>
  <c r="K84" i="35" s="1"/>
  <c r="Y81" i="36"/>
  <c r="K84" i="36" s="1"/>
  <c r="E150" i="5" l="1"/>
  <c r="C149" i="5"/>
  <c r="C148" i="5"/>
  <c r="E112" i="5"/>
  <c r="C111" i="5"/>
  <c r="C110" i="5"/>
  <c r="E74" i="5"/>
  <c r="C73" i="5"/>
  <c r="C72" i="5"/>
  <c r="A116" i="5"/>
  <c r="A115" i="5"/>
  <c r="A78" i="5"/>
  <c r="A77" i="5"/>
  <c r="F144" i="5"/>
  <c r="F106" i="5"/>
  <c r="A40" i="5"/>
  <c r="A39" i="5"/>
  <c r="F68" i="5"/>
  <c r="A1" i="5"/>
  <c r="E36" i="5"/>
  <c r="C35" i="5"/>
  <c r="C34" i="5"/>
  <c r="F30" i="5"/>
</calcChain>
</file>

<file path=xl/comments1.xml><?xml version="1.0" encoding="utf-8"?>
<comments xmlns="http://schemas.openxmlformats.org/spreadsheetml/2006/main">
  <authors>
    <author>END</author>
  </authors>
  <commentList>
    <comment ref="AA8" authorId="0" shapeId="0">
      <text>
        <r>
          <rPr>
            <b/>
            <sz val="9"/>
            <color indexed="81"/>
            <rFont val="Tahoma"/>
            <family val="2"/>
            <charset val="162"/>
          </rPr>
          <t>END:</t>
        </r>
        <r>
          <rPr>
            <sz val="9"/>
            <color indexed="81"/>
            <rFont val="Tahoma"/>
            <family val="2"/>
            <charset val="162"/>
          </rPr>
          <t xml:space="preserve">
Yazılya girmeyenler için "G" Yazınız.</t>
        </r>
      </text>
    </comment>
    <comment ref="AA9" authorId="0" shapeId="0">
      <text>
        <r>
          <rPr>
            <b/>
            <sz val="9"/>
            <color indexed="81"/>
            <rFont val="Tahoma"/>
            <family val="2"/>
            <charset val="162"/>
          </rPr>
          <t>END:</t>
        </r>
        <r>
          <rPr>
            <sz val="9"/>
            <color indexed="81"/>
            <rFont val="Tahoma"/>
            <family val="2"/>
            <charset val="162"/>
          </rPr>
          <t xml:space="preserve">
Yazılya girmeyenler için "G" Yazınız.
</t>
        </r>
      </text>
    </comment>
    <comment ref="AA10" authorId="0" shapeId="0">
      <text>
        <r>
          <rPr>
            <b/>
            <sz val="9"/>
            <color indexed="81"/>
            <rFont val="Tahoma"/>
            <family val="2"/>
            <charset val="162"/>
          </rPr>
          <t>END:</t>
        </r>
        <r>
          <rPr>
            <sz val="9"/>
            <color indexed="81"/>
            <rFont val="Tahoma"/>
            <family val="2"/>
            <charset val="162"/>
          </rPr>
          <t xml:space="preserve">
Yazılya girmeyenler için "G" Yazınız</t>
        </r>
      </text>
    </comment>
    <comment ref="AA11" authorId="0" shapeId="0">
      <text>
        <r>
          <rPr>
            <b/>
            <sz val="9"/>
            <color indexed="81"/>
            <rFont val="Tahoma"/>
            <family val="2"/>
            <charset val="162"/>
          </rPr>
          <t>END:</t>
        </r>
        <r>
          <rPr>
            <sz val="9"/>
            <color indexed="81"/>
            <rFont val="Tahoma"/>
            <family val="2"/>
            <charset val="162"/>
          </rPr>
          <t xml:space="preserve">
Yazılya girmeyenler için "G" Yazınız</t>
        </r>
      </text>
    </comment>
    <comment ref="AA12" authorId="0" shapeId="0">
      <text>
        <r>
          <rPr>
            <b/>
            <sz val="9"/>
            <color indexed="81"/>
            <rFont val="Tahoma"/>
            <family val="2"/>
            <charset val="162"/>
          </rPr>
          <t>END:</t>
        </r>
        <r>
          <rPr>
            <sz val="9"/>
            <color indexed="81"/>
            <rFont val="Tahoma"/>
            <family val="2"/>
            <charset val="162"/>
          </rPr>
          <t xml:space="preserve">
Yazılya girmeyenler için "G" Yazınız</t>
        </r>
      </text>
    </comment>
    <comment ref="AA13" authorId="0" shapeId="0">
      <text>
        <r>
          <rPr>
            <b/>
            <sz val="9"/>
            <color indexed="81"/>
            <rFont val="Tahoma"/>
            <family val="2"/>
            <charset val="162"/>
          </rPr>
          <t>END:</t>
        </r>
        <r>
          <rPr>
            <sz val="9"/>
            <color indexed="81"/>
            <rFont val="Tahoma"/>
            <family val="2"/>
            <charset val="162"/>
          </rPr>
          <t xml:space="preserve">
Yazılya girmeyenler için "G" Yazınız</t>
        </r>
      </text>
    </comment>
    <comment ref="AA14" authorId="0" shapeId="0">
      <text>
        <r>
          <rPr>
            <b/>
            <sz val="9"/>
            <color indexed="81"/>
            <rFont val="Tahoma"/>
            <family val="2"/>
            <charset val="162"/>
          </rPr>
          <t>END:</t>
        </r>
        <r>
          <rPr>
            <sz val="9"/>
            <color indexed="81"/>
            <rFont val="Tahoma"/>
            <family val="2"/>
            <charset val="162"/>
          </rPr>
          <t xml:space="preserve">
Yazılya girmeyenler için "G" Yazınız</t>
        </r>
      </text>
    </comment>
    <comment ref="AA15" authorId="0" shapeId="0">
      <text>
        <r>
          <rPr>
            <b/>
            <sz val="9"/>
            <color indexed="81"/>
            <rFont val="Tahoma"/>
            <family val="2"/>
            <charset val="162"/>
          </rPr>
          <t>END:</t>
        </r>
        <r>
          <rPr>
            <sz val="9"/>
            <color indexed="81"/>
            <rFont val="Tahoma"/>
            <family val="2"/>
            <charset val="162"/>
          </rPr>
          <t xml:space="preserve">
Yazılya girmeyenler için "G" Yazınız</t>
        </r>
      </text>
    </comment>
    <comment ref="G85" authorId="0" shapeId="0">
      <text>
        <r>
          <rPr>
            <b/>
            <sz val="9"/>
            <color indexed="81"/>
            <rFont val="Tahoma"/>
            <family val="2"/>
            <charset val="162"/>
          </rPr>
          <t>END:</t>
        </r>
        <r>
          <rPr>
            <sz val="9"/>
            <color indexed="81"/>
            <rFont val="Tahoma"/>
            <family val="2"/>
            <charset val="162"/>
          </rPr>
          <t xml:space="preserve">
Sınavla ilgili değerlendirmelerinizi bu bölümde yazabilirsiniz.</t>
        </r>
      </text>
    </comment>
  </commentList>
</comments>
</file>

<file path=xl/comments2.xml><?xml version="1.0" encoding="utf-8"?>
<comments xmlns="http://schemas.openxmlformats.org/spreadsheetml/2006/main">
  <authors>
    <author>END</author>
  </authors>
  <commentList>
    <comment ref="AA8" authorId="0" shapeId="0">
      <text>
        <r>
          <rPr>
            <b/>
            <sz val="9"/>
            <color indexed="81"/>
            <rFont val="Tahoma"/>
            <family val="2"/>
            <charset val="162"/>
          </rPr>
          <t>END:</t>
        </r>
        <r>
          <rPr>
            <sz val="9"/>
            <color indexed="81"/>
            <rFont val="Tahoma"/>
            <family val="2"/>
            <charset val="162"/>
          </rPr>
          <t xml:space="preserve">
Yazılya girmeyenler için "G" Yazınız.</t>
        </r>
      </text>
    </comment>
    <comment ref="AA9" authorId="0" shapeId="0">
      <text>
        <r>
          <rPr>
            <b/>
            <sz val="9"/>
            <color indexed="81"/>
            <rFont val="Tahoma"/>
            <family val="2"/>
            <charset val="162"/>
          </rPr>
          <t>END:</t>
        </r>
        <r>
          <rPr>
            <sz val="9"/>
            <color indexed="81"/>
            <rFont val="Tahoma"/>
            <family val="2"/>
            <charset val="162"/>
          </rPr>
          <t xml:space="preserve">
Yazılya girmeyenler için "G" Yazınız.
</t>
        </r>
      </text>
    </comment>
    <comment ref="AA10" authorId="0" shapeId="0">
      <text>
        <r>
          <rPr>
            <b/>
            <sz val="9"/>
            <color indexed="81"/>
            <rFont val="Tahoma"/>
            <family val="2"/>
            <charset val="162"/>
          </rPr>
          <t>END:</t>
        </r>
        <r>
          <rPr>
            <sz val="9"/>
            <color indexed="81"/>
            <rFont val="Tahoma"/>
            <family val="2"/>
            <charset val="162"/>
          </rPr>
          <t xml:space="preserve">
Yazılya girmeyenler için "G" Yazınız</t>
        </r>
      </text>
    </comment>
    <comment ref="AA11" authorId="0" shapeId="0">
      <text>
        <r>
          <rPr>
            <b/>
            <sz val="9"/>
            <color indexed="81"/>
            <rFont val="Tahoma"/>
            <family val="2"/>
            <charset val="162"/>
          </rPr>
          <t>END:</t>
        </r>
        <r>
          <rPr>
            <sz val="9"/>
            <color indexed="81"/>
            <rFont val="Tahoma"/>
            <family val="2"/>
            <charset val="162"/>
          </rPr>
          <t xml:space="preserve">
Yazılya girmeyenler için "G" Yazınız</t>
        </r>
      </text>
    </comment>
    <comment ref="AA12" authorId="0" shapeId="0">
      <text>
        <r>
          <rPr>
            <b/>
            <sz val="9"/>
            <color indexed="81"/>
            <rFont val="Tahoma"/>
            <family val="2"/>
            <charset val="162"/>
          </rPr>
          <t>END:</t>
        </r>
        <r>
          <rPr>
            <sz val="9"/>
            <color indexed="81"/>
            <rFont val="Tahoma"/>
            <family val="2"/>
            <charset val="162"/>
          </rPr>
          <t xml:space="preserve">
Yazılya girmeyenler için "G" Yazınız</t>
        </r>
      </text>
    </comment>
    <comment ref="AA13" authorId="0" shapeId="0">
      <text>
        <r>
          <rPr>
            <b/>
            <sz val="9"/>
            <color indexed="81"/>
            <rFont val="Tahoma"/>
            <family val="2"/>
            <charset val="162"/>
          </rPr>
          <t>END:</t>
        </r>
        <r>
          <rPr>
            <sz val="9"/>
            <color indexed="81"/>
            <rFont val="Tahoma"/>
            <family val="2"/>
            <charset val="162"/>
          </rPr>
          <t xml:space="preserve">
Yazılya girmeyenler için "G" Yazınız</t>
        </r>
      </text>
    </comment>
    <comment ref="AA14" authorId="0" shapeId="0">
      <text>
        <r>
          <rPr>
            <b/>
            <sz val="9"/>
            <color indexed="81"/>
            <rFont val="Tahoma"/>
            <family val="2"/>
            <charset val="162"/>
          </rPr>
          <t>END:</t>
        </r>
        <r>
          <rPr>
            <sz val="9"/>
            <color indexed="81"/>
            <rFont val="Tahoma"/>
            <family val="2"/>
            <charset val="162"/>
          </rPr>
          <t xml:space="preserve">
Yazılya girmeyenler için "G" Yazınız</t>
        </r>
      </text>
    </comment>
    <comment ref="AA15" authorId="0" shapeId="0">
      <text>
        <r>
          <rPr>
            <b/>
            <sz val="9"/>
            <color indexed="81"/>
            <rFont val="Tahoma"/>
            <family val="2"/>
            <charset val="162"/>
          </rPr>
          <t>END:</t>
        </r>
        <r>
          <rPr>
            <sz val="9"/>
            <color indexed="81"/>
            <rFont val="Tahoma"/>
            <family val="2"/>
            <charset val="162"/>
          </rPr>
          <t xml:space="preserve">
Yazılya girmeyenler için "G" Yazınız</t>
        </r>
      </text>
    </comment>
    <comment ref="G85" authorId="0" shapeId="0">
      <text>
        <r>
          <rPr>
            <b/>
            <sz val="9"/>
            <color indexed="81"/>
            <rFont val="Tahoma"/>
            <family val="2"/>
            <charset val="162"/>
          </rPr>
          <t>END:</t>
        </r>
        <r>
          <rPr>
            <sz val="9"/>
            <color indexed="81"/>
            <rFont val="Tahoma"/>
            <family val="2"/>
            <charset val="162"/>
          </rPr>
          <t xml:space="preserve">
Sınavla ilgili değerlendirmelerinizi bu bölümde yazabilirsiniz.</t>
        </r>
      </text>
    </comment>
  </commentList>
</comments>
</file>

<file path=xl/comments3.xml><?xml version="1.0" encoding="utf-8"?>
<comments xmlns="http://schemas.openxmlformats.org/spreadsheetml/2006/main">
  <authors>
    <author>END</author>
  </authors>
  <commentList>
    <comment ref="AA8" authorId="0" shapeId="0">
      <text>
        <r>
          <rPr>
            <b/>
            <sz val="9"/>
            <color indexed="81"/>
            <rFont val="Tahoma"/>
            <family val="2"/>
            <charset val="162"/>
          </rPr>
          <t>END:</t>
        </r>
        <r>
          <rPr>
            <sz val="9"/>
            <color indexed="81"/>
            <rFont val="Tahoma"/>
            <family val="2"/>
            <charset val="162"/>
          </rPr>
          <t xml:space="preserve">
Yazılya girmeyenler için "G" Yazınız.</t>
        </r>
      </text>
    </comment>
    <comment ref="AA9" authorId="0" shapeId="0">
      <text>
        <r>
          <rPr>
            <b/>
            <sz val="9"/>
            <color indexed="81"/>
            <rFont val="Tahoma"/>
            <family val="2"/>
            <charset val="162"/>
          </rPr>
          <t>END:</t>
        </r>
        <r>
          <rPr>
            <sz val="9"/>
            <color indexed="81"/>
            <rFont val="Tahoma"/>
            <family val="2"/>
            <charset val="162"/>
          </rPr>
          <t xml:space="preserve">
Yazılya girmeyenler için "G" Yazınız.
</t>
        </r>
      </text>
    </comment>
    <comment ref="AA10" authorId="0" shapeId="0">
      <text>
        <r>
          <rPr>
            <b/>
            <sz val="9"/>
            <color indexed="81"/>
            <rFont val="Tahoma"/>
            <family val="2"/>
            <charset val="162"/>
          </rPr>
          <t>END:</t>
        </r>
        <r>
          <rPr>
            <sz val="9"/>
            <color indexed="81"/>
            <rFont val="Tahoma"/>
            <family val="2"/>
            <charset val="162"/>
          </rPr>
          <t xml:space="preserve">
Yazılya girmeyenler için "G" Yazınız</t>
        </r>
      </text>
    </comment>
    <comment ref="AA11" authorId="0" shapeId="0">
      <text>
        <r>
          <rPr>
            <b/>
            <sz val="9"/>
            <color indexed="81"/>
            <rFont val="Tahoma"/>
            <family val="2"/>
            <charset val="162"/>
          </rPr>
          <t>END:</t>
        </r>
        <r>
          <rPr>
            <sz val="9"/>
            <color indexed="81"/>
            <rFont val="Tahoma"/>
            <family val="2"/>
            <charset val="162"/>
          </rPr>
          <t xml:space="preserve">
Yazılya girmeyenler için "G" Yazınız</t>
        </r>
      </text>
    </comment>
    <comment ref="AA12" authorId="0" shapeId="0">
      <text>
        <r>
          <rPr>
            <b/>
            <sz val="9"/>
            <color indexed="81"/>
            <rFont val="Tahoma"/>
            <family val="2"/>
            <charset val="162"/>
          </rPr>
          <t>END:</t>
        </r>
        <r>
          <rPr>
            <sz val="9"/>
            <color indexed="81"/>
            <rFont val="Tahoma"/>
            <family val="2"/>
            <charset val="162"/>
          </rPr>
          <t xml:space="preserve">
Yazılya girmeyenler için "G" Yazınız</t>
        </r>
      </text>
    </comment>
    <comment ref="AA13" authorId="0" shapeId="0">
      <text>
        <r>
          <rPr>
            <b/>
            <sz val="9"/>
            <color indexed="81"/>
            <rFont val="Tahoma"/>
            <family val="2"/>
            <charset val="162"/>
          </rPr>
          <t>END:</t>
        </r>
        <r>
          <rPr>
            <sz val="9"/>
            <color indexed="81"/>
            <rFont val="Tahoma"/>
            <family val="2"/>
            <charset val="162"/>
          </rPr>
          <t xml:space="preserve">
Yazılya girmeyenler için "G" Yazınız</t>
        </r>
      </text>
    </comment>
    <comment ref="AA14" authorId="0" shapeId="0">
      <text>
        <r>
          <rPr>
            <b/>
            <sz val="9"/>
            <color indexed="81"/>
            <rFont val="Tahoma"/>
            <family val="2"/>
            <charset val="162"/>
          </rPr>
          <t>END:</t>
        </r>
        <r>
          <rPr>
            <sz val="9"/>
            <color indexed="81"/>
            <rFont val="Tahoma"/>
            <family val="2"/>
            <charset val="162"/>
          </rPr>
          <t xml:space="preserve">
Yazılya girmeyenler için "G" Yazınız</t>
        </r>
      </text>
    </comment>
    <comment ref="AA15" authorId="0" shapeId="0">
      <text>
        <r>
          <rPr>
            <b/>
            <sz val="9"/>
            <color indexed="81"/>
            <rFont val="Tahoma"/>
            <family val="2"/>
            <charset val="162"/>
          </rPr>
          <t>END:</t>
        </r>
        <r>
          <rPr>
            <sz val="9"/>
            <color indexed="81"/>
            <rFont val="Tahoma"/>
            <family val="2"/>
            <charset val="162"/>
          </rPr>
          <t xml:space="preserve">
Yazılya girmeyenler için "G" Yazınız</t>
        </r>
      </text>
    </comment>
    <comment ref="G85" authorId="0" shapeId="0">
      <text>
        <r>
          <rPr>
            <b/>
            <sz val="9"/>
            <color indexed="81"/>
            <rFont val="Tahoma"/>
            <family val="2"/>
            <charset val="162"/>
          </rPr>
          <t>END:</t>
        </r>
        <r>
          <rPr>
            <sz val="9"/>
            <color indexed="81"/>
            <rFont val="Tahoma"/>
            <family val="2"/>
            <charset val="162"/>
          </rPr>
          <t xml:space="preserve">
Sınavla ilgili değerlendirmelerinizi bu bölümde yazabilirsiniz.</t>
        </r>
      </text>
    </comment>
  </commentList>
</comments>
</file>

<file path=xl/comments4.xml><?xml version="1.0" encoding="utf-8"?>
<comments xmlns="http://schemas.openxmlformats.org/spreadsheetml/2006/main">
  <authors>
    <author>END</author>
  </authors>
  <commentList>
    <comment ref="AA8" authorId="0" shapeId="0">
      <text>
        <r>
          <rPr>
            <b/>
            <sz val="9"/>
            <color indexed="81"/>
            <rFont val="Tahoma"/>
            <family val="2"/>
            <charset val="162"/>
          </rPr>
          <t>END:</t>
        </r>
        <r>
          <rPr>
            <sz val="9"/>
            <color indexed="81"/>
            <rFont val="Tahoma"/>
            <family val="2"/>
            <charset val="162"/>
          </rPr>
          <t xml:space="preserve">
Yazılya girmeyenler için "G" Yazınız.</t>
        </r>
      </text>
    </comment>
    <comment ref="AA9" authorId="0" shapeId="0">
      <text>
        <r>
          <rPr>
            <b/>
            <sz val="9"/>
            <color indexed="81"/>
            <rFont val="Tahoma"/>
            <family val="2"/>
            <charset val="162"/>
          </rPr>
          <t>END:</t>
        </r>
        <r>
          <rPr>
            <sz val="9"/>
            <color indexed="81"/>
            <rFont val="Tahoma"/>
            <family val="2"/>
            <charset val="162"/>
          </rPr>
          <t xml:space="preserve">
Yazılya girmeyenler için "G" Yazınız.
</t>
        </r>
      </text>
    </comment>
    <comment ref="AA10" authorId="0" shapeId="0">
      <text>
        <r>
          <rPr>
            <b/>
            <sz val="9"/>
            <color indexed="81"/>
            <rFont val="Tahoma"/>
            <family val="2"/>
            <charset val="162"/>
          </rPr>
          <t>END:</t>
        </r>
        <r>
          <rPr>
            <sz val="9"/>
            <color indexed="81"/>
            <rFont val="Tahoma"/>
            <family val="2"/>
            <charset val="162"/>
          </rPr>
          <t xml:space="preserve">
Yazılya girmeyenler için "G" Yazınız</t>
        </r>
      </text>
    </comment>
    <comment ref="AA11" authorId="0" shapeId="0">
      <text>
        <r>
          <rPr>
            <b/>
            <sz val="9"/>
            <color indexed="81"/>
            <rFont val="Tahoma"/>
            <family val="2"/>
            <charset val="162"/>
          </rPr>
          <t>END:</t>
        </r>
        <r>
          <rPr>
            <sz val="9"/>
            <color indexed="81"/>
            <rFont val="Tahoma"/>
            <family val="2"/>
            <charset val="162"/>
          </rPr>
          <t xml:space="preserve">
Yazılya girmeyenler için "G" Yazınız</t>
        </r>
      </text>
    </comment>
    <comment ref="AA12" authorId="0" shapeId="0">
      <text>
        <r>
          <rPr>
            <b/>
            <sz val="9"/>
            <color indexed="81"/>
            <rFont val="Tahoma"/>
            <family val="2"/>
            <charset val="162"/>
          </rPr>
          <t>END:</t>
        </r>
        <r>
          <rPr>
            <sz val="9"/>
            <color indexed="81"/>
            <rFont val="Tahoma"/>
            <family val="2"/>
            <charset val="162"/>
          </rPr>
          <t xml:space="preserve">
Yazılya girmeyenler için "G" Yazınız</t>
        </r>
      </text>
    </comment>
    <comment ref="AA13" authorId="0" shapeId="0">
      <text>
        <r>
          <rPr>
            <b/>
            <sz val="9"/>
            <color indexed="81"/>
            <rFont val="Tahoma"/>
            <family val="2"/>
            <charset val="162"/>
          </rPr>
          <t>END:</t>
        </r>
        <r>
          <rPr>
            <sz val="9"/>
            <color indexed="81"/>
            <rFont val="Tahoma"/>
            <family val="2"/>
            <charset val="162"/>
          </rPr>
          <t xml:space="preserve">
Yazılya girmeyenler için "G" Yazınız</t>
        </r>
      </text>
    </comment>
    <comment ref="AA14" authorId="0" shapeId="0">
      <text>
        <r>
          <rPr>
            <b/>
            <sz val="9"/>
            <color indexed="81"/>
            <rFont val="Tahoma"/>
            <family val="2"/>
            <charset val="162"/>
          </rPr>
          <t>END:</t>
        </r>
        <r>
          <rPr>
            <sz val="9"/>
            <color indexed="81"/>
            <rFont val="Tahoma"/>
            <family val="2"/>
            <charset val="162"/>
          </rPr>
          <t xml:space="preserve">
Yazılya girmeyenler için "G" Yazınız</t>
        </r>
      </text>
    </comment>
    <comment ref="AA15" authorId="0" shapeId="0">
      <text>
        <r>
          <rPr>
            <b/>
            <sz val="9"/>
            <color indexed="81"/>
            <rFont val="Tahoma"/>
            <family val="2"/>
            <charset val="162"/>
          </rPr>
          <t>END:</t>
        </r>
        <r>
          <rPr>
            <sz val="9"/>
            <color indexed="81"/>
            <rFont val="Tahoma"/>
            <family val="2"/>
            <charset val="162"/>
          </rPr>
          <t xml:space="preserve">
Yazılya girmeyenler için "G" Yazınız</t>
        </r>
      </text>
    </comment>
    <comment ref="G85" authorId="0" shapeId="0">
      <text>
        <r>
          <rPr>
            <b/>
            <sz val="9"/>
            <color indexed="81"/>
            <rFont val="Tahoma"/>
            <family val="2"/>
            <charset val="162"/>
          </rPr>
          <t>END:</t>
        </r>
        <r>
          <rPr>
            <sz val="9"/>
            <color indexed="81"/>
            <rFont val="Tahoma"/>
            <family val="2"/>
            <charset val="162"/>
          </rPr>
          <t xml:space="preserve">
Sınavla ilgili değerlendirmelerinizi bu bölümde yazabilirsiniz.</t>
        </r>
      </text>
    </comment>
  </commentList>
</comments>
</file>

<file path=xl/sharedStrings.xml><?xml version="1.0" encoding="utf-8"?>
<sst xmlns="http://schemas.openxmlformats.org/spreadsheetml/2006/main" count="375" uniqueCount="126">
  <si>
    <t>Ders Öğretmeni:</t>
  </si>
  <si>
    <t>ÖĞRENCİNİN</t>
  </si>
  <si>
    <t>SORULAR</t>
  </si>
  <si>
    <t>PUAN</t>
  </si>
  <si>
    <t>SONUÇ</t>
  </si>
  <si>
    <t>TOPLAM</t>
  </si>
  <si>
    <t>SIRA
NO</t>
  </si>
  <si>
    <t>OKUL
 NO</t>
  </si>
  <si>
    <t>SORULARA GÖRE BAŞARI (%)</t>
  </si>
  <si>
    <t xml:space="preserve">Sınıf </t>
  </si>
  <si>
    <t xml:space="preserve">Sınav Numarası </t>
  </si>
  <si>
    <t xml:space="preserve">Sınav tarihi </t>
  </si>
  <si>
    <t>Puan</t>
  </si>
  <si>
    <t>Okul Adı</t>
  </si>
  <si>
    <t>:</t>
  </si>
  <si>
    <t>Ders</t>
  </si>
  <si>
    <t>Sınıf</t>
  </si>
  <si>
    <t>Ders Öğretmeni</t>
  </si>
  <si>
    <t>Eğitim Öğretim Yılı</t>
  </si>
  <si>
    <t>Okul Müdürü</t>
  </si>
  <si>
    <t>KAZANIMLAR</t>
  </si>
  <si>
    <t>SORU</t>
  </si>
  <si>
    <t>EN DÜŞÜK NOT:</t>
  </si>
  <si>
    <t>BAŞARILI ÖĞRENCİ SAYISI :</t>
  </si>
  <si>
    <t>EN YÜKSEK NOT:</t>
  </si>
  <si>
    <t>BAŞARISIZ ÖĞRENCİ SAYISI :</t>
  </si>
  <si>
    <t>SINIF ORTALAMASI :</t>
  </si>
  <si>
    <t>SINIFIN BAŞARI ORTALAMASI :</t>
  </si>
  <si>
    <t>SINAV DEĞERLENDİRMESİ</t>
  </si>
  <si>
    <t xml:space="preserve">Sınav Dönemi </t>
  </si>
  <si>
    <t>1. Dönem</t>
  </si>
  <si>
    <t>1. Yazılı</t>
  </si>
  <si>
    <t>Branşı</t>
  </si>
  <si>
    <t>SOYADI</t>
  </si>
  <si>
    <t xml:space="preserve">ADI </t>
  </si>
  <si>
    <t>Girmedi</t>
  </si>
  <si>
    <t>SORULARA GÖRE BAŞARI YÜZDESİ GRAFİĞİ</t>
  </si>
  <si>
    <t>Konular</t>
  </si>
  <si>
    <r>
      <t xml:space="preserve">Sınıf genelinde </t>
    </r>
    <r>
      <rPr>
        <sz val="10"/>
        <rFont val="Tahoma"/>
        <family val="2"/>
        <charset val="162"/>
      </rPr>
      <t xml:space="preserve">  
</t>
    </r>
  </si>
  <si>
    <t>%</t>
  </si>
  <si>
    <t>başarıya ulaşılmıştır</t>
  </si>
  <si>
    <t xml:space="preserve">Okul                   :      </t>
  </si>
  <si>
    <t xml:space="preserve">Öğretim Yılı       :     </t>
  </si>
  <si>
    <t xml:space="preserve">Ders                  :      </t>
  </si>
  <si>
    <t>ÜNİTE / MODÜL ADI</t>
  </si>
  <si>
    <t xml:space="preserve">KONU / ÖĞRENME FAALİYETİ </t>
  </si>
  <si>
    <t>1. DÖNEM 1. YAZILI SINAV SORULARININ  KONU VE KAZANIMLARI</t>
  </si>
  <si>
    <t>ÖĞRENCİLERE GÖRE BAŞARI GRAFİĞİ</t>
  </si>
  <si>
    <t>NOT DAĞILIM ÇİZELGESİ</t>
  </si>
  <si>
    <t>1. DÖNEM 2. YAZILI SINAV SORULARININ  KONU VE KAZANIMLARI</t>
  </si>
  <si>
    <t>2. DÖNEM 1. YAZILI SINAV SORULARININ  KONU VE KAZANIMLARI</t>
  </si>
  <si>
    <t>2. DÖNEM 2. YAZILI SINAV SORULARININ  KONU VE KAZANIMLARI</t>
  </si>
  <si>
    <t>SINIF DEĞERLENDİRMESİ</t>
  </si>
  <si>
    <t>SINAV ANALİZİ VE SINIF DEĞERLENDİRMESİ</t>
  </si>
  <si>
    <t>2. Yazılı</t>
  </si>
  <si>
    <t>2. Dönem</t>
  </si>
  <si>
    <t>Girmeyenler</t>
  </si>
  <si>
    <t>TÜRKÇE ÖĞRETMENİ</t>
  </si>
  <si>
    <t>Başarı oranı en düşük olan kazanım ANLAM ZAMAN KAYMASI ve FİİL ÇEKİMİ olmuştur. Öğrencilerin sorulara verdikleri cevaplardan OKUDUKLARINI ANLAMA BECERİLERİ kazanımlarında az da olsa zorluk çektikleri anlaşılmıştır. OKUMA VE YAZMA ÇALIŞMALARINA AĞIRLIK VERİLMELİ. EKSİK KONULAR TEKRAR EDİLMELİ.
Sınav ölçme ve değerlendirme kriterleri açısından başarılı kabul edilmektedir.</t>
  </si>
  <si>
    <t>70- 85        (BAŞARILI)</t>
  </si>
  <si>
    <t>85-100       (BAŞARILI)</t>
  </si>
  <si>
    <r>
      <t xml:space="preserve">0-30      </t>
    </r>
    <r>
      <rPr>
        <b/>
        <sz val="10"/>
        <color rgb="FFFF0000"/>
        <rFont val="Tahoma"/>
        <family val="2"/>
        <charset val="162"/>
      </rPr>
      <t>(BAŞARISIZ)</t>
    </r>
  </si>
  <si>
    <r>
      <t xml:space="preserve">30-50    </t>
    </r>
    <r>
      <rPr>
        <b/>
        <sz val="10"/>
        <color rgb="FFFF0000"/>
        <rFont val="Tahoma"/>
        <family val="2"/>
        <charset val="162"/>
      </rPr>
      <t>(BAŞARISIZ)</t>
    </r>
  </si>
  <si>
    <r>
      <t xml:space="preserve">50-70    </t>
    </r>
    <r>
      <rPr>
        <b/>
        <sz val="10"/>
        <color rgb="FFFF0000"/>
        <rFont val="Tahoma"/>
        <family val="2"/>
        <charset val="162"/>
      </rPr>
      <t>(BAŞARISIZ)</t>
    </r>
  </si>
  <si>
    <t>DURUM</t>
  </si>
  <si>
    <t>Bu sınav 100 puan üzerinden uygulanıp alınan toplam puanın %50’sine 
“Konuşma Becerileri Sınavı” ile “Dinleme Becerileri Sınavı” puanlarının %25'leri eklenir.</t>
  </si>
  <si>
    <t>*** Bu sayfadaki bilgiler programın Diğer sayfalarında otomatik olarak yazılmaktadır. O yüzden burdaki bilgilerin eksiksiz yazılması gerekmektedir.
*** Konular sayfasında ilgili sınavın tablosunun sadece kazanım ve puan sütunlarını doldurmanız yeterlidir. Bilgiler analiz sayfalarına otomatik gider.
*** Analiz sayfaları korumalıdır sadece öğrenci listesi ve sorulardan aldıkları puanlar düzenlenebilir. Gerisi otomatiktir.</t>
  </si>
  <si>
    <r>
      <t xml:space="preserve">Başarı oranı en düşük olan kazanım bariz fark olmamakla birlikte "T.7.3.8. Metindeki söz sanatlarını tespit eder." olmuştur. Bu kazanım ile ilgili soru, sınavın ayırt edici sorusu olup zorluk derecesi üst seviyededir.
</t>
    </r>
    <r>
      <rPr>
        <b/>
        <sz val="10"/>
        <rFont val="Tahoma"/>
        <family val="2"/>
        <charset val="162"/>
      </rPr>
      <t>OKUMA VE YAZMA ÇALIŞMALARINA AĞIRLIK VERİLMELİ. EKSİK KONULAR TEKRAR EDİLMELİ.</t>
    </r>
    <r>
      <rPr>
        <sz val="10"/>
        <rFont val="Tahoma"/>
        <family val="2"/>
        <charset val="162"/>
      </rPr>
      <t xml:space="preserve">
Sınav ölçme ve değerlendirme kriterleri açısından başarılı kabul edilmektedir.
</t>
    </r>
    <r>
      <rPr>
        <b/>
        <sz val="10"/>
        <rFont val="Tahoma"/>
        <family val="2"/>
        <charset val="162"/>
      </rPr>
      <t>E-OKUL'A GİRİLECEK NİHAİ NOTLAR, KONUŞMA ve DİNLEME BECERİLERİ SINAVLARINDAN SONRA OLUŞACAKTIR.</t>
    </r>
  </si>
  <si>
    <t>TÜRKÇE</t>
  </si>
  <si>
    <t>ATATÜRK ORTAOKULU</t>
  </si>
  <si>
    <t>5/F</t>
  </si>
  <si>
    <t>Engin YAZAN</t>
  </si>
  <si>
    <t>MEHMET ALTINDAĞ</t>
  </si>
  <si>
    <t>T.Y.5.18. Yazısını zenginleştirecek biçimde söz varlığını kullanabilme.</t>
  </si>
  <si>
    <t>T.O.5.5. Metinde geçen anlamını bilmediği söz varlığı unsurlarının anlamını tahmin edebilme.</t>
  </si>
  <si>
    <t>TO.5.21. Metinden hareketle söz varlığını geliştirmeye yönelik çözümleme yapabilme.</t>
  </si>
  <si>
    <t>T.Y.5.21. Yazım kurallarını uygulayabilme.</t>
  </si>
  <si>
    <t>T.Y.5.21. Noktalama işaretlerini uygulayabilme.</t>
  </si>
  <si>
    <t>ELİF ÜLKÜ GÖKÇE</t>
  </si>
  <si>
    <t>MEHMET FARUK SAY</t>
  </si>
  <si>
    <t>ZEHRA MİRA İÇALAN</t>
  </si>
  <si>
    <t>SUAT BULUT</t>
  </si>
  <si>
    <t>ATA EFE ÇETİN</t>
  </si>
  <si>
    <t>BAHAR NUR UĞUR</t>
  </si>
  <si>
    <t>BELİNAY PİYNAR</t>
  </si>
  <si>
    <t>BERDAN YAĞIZ AKSAY</t>
  </si>
  <si>
    <t>BERRANUR ASLI PİYASLI</t>
  </si>
  <si>
    <t>BERTUĞ GÜR</t>
  </si>
  <si>
    <t>CANSU KANLIADA</t>
  </si>
  <si>
    <t>ÇINAR METİN AHI</t>
  </si>
  <si>
    <t>ECEM ÖZTÜRK</t>
  </si>
  <si>
    <t>ELİFNAZ YALÇINTAŞ</t>
  </si>
  <si>
    <t>EMİN METE CERİT</t>
  </si>
  <si>
    <t>EMRE YILMAZ</t>
  </si>
  <si>
    <t>FATMA NİL YALNIZ</t>
  </si>
  <si>
    <t>GİZEM KARAKOÇ</t>
  </si>
  <si>
    <t>HÜDANUR GÜR</t>
  </si>
  <si>
    <t>İLİM SAVAŞ KAŞIKCI</t>
  </si>
  <si>
    <t>KAĞAN BERK ÇOLAK</t>
  </si>
  <si>
    <t>KEREM TÜRKMEN</t>
  </si>
  <si>
    <t>MELİH AVLAR</t>
  </si>
  <si>
    <t>MİRA İLAY MARAŞLI</t>
  </si>
  <si>
    <t>MİRAÇ KAPLAN</t>
  </si>
  <si>
    <t>MUSTAFA KADIOĞLU</t>
  </si>
  <si>
    <t>NİHAT KAĞAN DURSUN</t>
  </si>
  <si>
    <t>SAMİ ÇINAR KÖKSOY</t>
  </si>
  <si>
    <t>SENA ÇOPUR</t>
  </si>
  <si>
    <t>SERDAR KAYRA KANGIN</t>
  </si>
  <si>
    <t>YAĞMUR SENA TEKNEÇUKUR</t>
  </si>
  <si>
    <t>EFLİN SAK</t>
  </si>
  <si>
    <t>T.O.5.6. Metnin yüzey anlamını belirleyebilme. (konu)</t>
  </si>
  <si>
    <t>T.O.5.6. Metnin yüzey anlamını belirleyebilme. (başlık)</t>
  </si>
  <si>
    <t>T.O.5.6. Metnin yüzey anlamını belirleyebilme.</t>
  </si>
  <si>
    <t>T.O. 5.14.Öyküleyici metinlerdeki hikaye unsurlarını belirlemeye yönelik çözümleme yapabilme.</t>
  </si>
  <si>
    <t>T.O. 5.20. Metindeki söz sanatlarınılarını belirlemeye yönelik çözümleme yapabilme.</t>
  </si>
  <si>
    <t>T.Y.5.20. Uygun geçiş ve bağlantı ifadelerini kullanabilme</t>
  </si>
  <si>
    <t>T.Y.5.17. Yazısında düşünceyi geliştirme yollarını kullanabilme.</t>
  </si>
  <si>
    <t>SILA DONBALOĞLU</t>
  </si>
  <si>
    <t>T.O.5.7.Görselle iletilen anlamı belirleme.</t>
  </si>
  <si>
    <t>T.O.5.12 Metindeki unsurları sınıflandırabilme.</t>
  </si>
  <si>
    <t>T.O.5.16 Bilgilendirici metinde anahtar kelimeleri belirlemeye yönelik çözümleme yapabilme.</t>
  </si>
  <si>
    <t>T.Y.5.21. Yazım kuralları ve noktalama işaretlerini uygulayabilme.</t>
  </si>
  <si>
    <t>T.O.5.23 Okuduğunu özetleyebilme</t>
  </si>
  <si>
    <t>T.Y.5.9. Yazısında karşılaştırma yapabilme.</t>
  </si>
  <si>
    <t>Başarı oranı en düşük olan kazanım Okuduğunu özetleyebilme ve Yazım kuralları ve noktalama işaretlerini uygulayabilme olmuştur. Öğrencilerin sorulara verdikleri cevaplardan OKUDUKLARINI ANLAMA BECERİLERİ kazanımlarında az da olsa zorluk çektikleri anlaşılmıştır. OKUMA VE YAZMA ÇALIŞMALARINA AĞIRLIK VERİLMELİ. EKSİK KONULAR TEKRAR EDİLMELİ.
Sınav ölçme ve değerlendirme kriterleri açısından başarılı kabul edilmektedir.</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</si>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</sst>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font>
      <sz val="11"/>
      <color theme="1"/>
      <name val="Calibri"/>
      <family val="2"/>
      <charset val="162"/>
      <scheme val="minor"/>
    </font>
    <font>
      <b/>
      <sz val="11"/>
      <color theme="1"/>
      <name val="Calibri"/>
      <family val="2"/>
      <charset val="162"/>
      <scheme val="minor"/>
    </font>
    <font>
      <b/>
      <sz val="10"/>
      <name val="Tahoma"/>
      <family val="2"/>
      <charset val="162"/>
    </font>
    <font>
      <b/>
      <sz val="8"/>
      <name val="Tahoma"/>
      <family val="2"/>
      <charset val="162"/>
    </font>
    <font>
      <sz val="10"/>
      <name val="Tahoma"/>
      <family val="2"/>
      <charset val="162"/>
    </font>
    <font>
      <sz val="9"/>
      <color indexed="81"/>
      <name val="Tahoma"/>
      <family val="2"/>
      <charset val="162"/>
    </font>
    <font>
      <b/>
      <sz val="9"/>
      <color indexed="81"/>
      <name val="Tahoma"/>
      <family val="2"/>
      <charset val="162"/>
    </font>
    <font>
      <sz val="11"/>
      <color theme="1"/>
      <name val="Tahoma"/>
      <family val="2"/>
      <charset val="162"/>
    </font>
    <font>
      <b/>
      <sz val="11"/>
      <color theme="1"/>
      <name val="Tahoma"/>
      <family val="2"/>
      <charset val="162"/>
    </font>
    <font>
      <sz val="10"/>
      <color indexed="8"/>
      <name val="ARIAL"/>
      <charset val="1"/>
    </font>
    <font>
      <b/>
      <sz val="10"/>
      <color rgb="FFFF0000"/>
      <name val="Tahoma"/>
      <family val="2"/>
      <charset val="162"/>
    </font>
    <font>
      <u/>
      <sz val="11"/>
      <color theme="10"/>
      <name val="Calibri"/>
      <family val="2"/>
      <charset val="162"/>
    </font>
    <font>
      <u/>
      <sz val="18"/>
      <color theme="10"/>
      <name val="Calibri"/>
      <family val="2"/>
      <charset val="162"/>
    </font>
    <font>
      <sz val="18"/>
      <color theme="1"/>
      <name val="Calibri"/>
      <family val="2"/>
      <charset val="162"/>
      <scheme val="minor"/>
    </font>
    <font>
      <b/>
      <sz val="11"/>
      <color rgb="FFFF0000"/>
      <name val="Calibri"/>
      <family val="2"/>
      <charset val="162"/>
      <scheme val="minor"/>
    </font>
    <font>
      <sz val="10"/>
      <color theme="1"/>
      <name val="Arial"/>
      <family val="2"/>
      <charset val="162"/>
    </font>
    <font>
      <sz val="9"/>
      <color rgb="FF000000"/>
      <name val="Palatino Linotype"/>
      <family val="1"/>
      <charset val="162"/>
    </font>
    <font>
      <sz val="12"/>
      <color indexed="8"/>
      <name val="Arial Narrow"/>
      <family val="2"/>
      <charset val="162"/>
    </font>
    <font>
      <sz val="12"/>
      <color rgb="FF000000"/>
      <name val="Times New Roman"/>
      <family val="1"/>
      <charset val="162"/>
    </font>
    <font>
      <sz val="11"/>
      <name val="Calibri"/>
      <family val="2"/>
      <charset val="162"/>
      <scheme val="minor"/>
    </font>
    <font>
      <sz val="11"/>
      <color theme="1"/>
      <name val="Calibri"/>
      <family val="2"/>
      <scheme val="minor"/>
    </font>
    <font>
      <b/>
      <sz val="10"/>
      <name val="Calibri"/>
      <family val="2"/>
      <charset val="162"/>
      <scheme val="minor"/>
    </font>
    <font>
      <sz val="9"/>
      <color theme="1"/>
      <name val="Arial"/>
      <family val="2"/>
      <charset val="162"/>
    </font>
  </fonts>
  <fills count="10">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rgb="FFFF0000"/>
        <bgColor indexed="64"/>
      </patternFill>
    </fill>
    <fill>
      <patternFill patternType="solid">
        <fgColor theme="9"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right/>
      <top/>
      <bottom style="double">
        <color indexed="64"/>
      </bottom>
      <diagonal/>
    </border>
    <border>
      <left/>
      <right style="medium">
        <color indexed="64"/>
      </right>
      <top/>
      <bottom style="medium">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20" fillId="0" borderId="0"/>
  </cellStyleXfs>
  <cellXfs count="166">
    <xf numFmtId="0" fontId="0" fillId="0" borderId="0" xfId="0"/>
    <xf numFmtId="0" fontId="2" fillId="0" borderId="0" xfId="0" applyFont="1" applyFill="1" applyBorder="1" applyAlignment="1" applyProtection="1">
      <alignment vertical="center"/>
    </xf>
    <xf numFmtId="0" fontId="2" fillId="0" borderId="0" xfId="0" applyFont="1" applyFill="1" applyBorder="1" applyAlignment="1" applyProtection="1">
      <alignment vertical="center" wrapText="1"/>
    </xf>
    <xf numFmtId="0" fontId="2"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2" fillId="0" borderId="0" xfId="0" applyFont="1" applyFill="1" applyBorder="1" applyProtection="1"/>
    <xf numFmtId="0" fontId="2" fillId="3" borderId="8"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xf>
    <xf numFmtId="0" fontId="2" fillId="3" borderId="4" xfId="0" applyFont="1" applyFill="1" applyBorder="1" applyAlignment="1" applyProtection="1">
      <alignment horizontal="center" vertical="center" wrapText="1"/>
    </xf>
    <xf numFmtId="1" fontId="2" fillId="3" borderId="9" xfId="0" applyNumberFormat="1" applyFont="1" applyFill="1" applyBorder="1" applyAlignment="1" applyProtection="1">
      <alignment horizontal="center" vertical="center"/>
    </xf>
    <xf numFmtId="0" fontId="2" fillId="3" borderId="18" xfId="0" applyFont="1" applyFill="1" applyBorder="1" applyAlignment="1" applyProtection="1">
      <alignment horizontal="center" vertical="center"/>
    </xf>
    <xf numFmtId="0" fontId="2" fillId="3" borderId="0" xfId="0" applyFont="1" applyFill="1" applyBorder="1" applyAlignment="1" applyProtection="1">
      <alignment horizontal="center" vertical="center"/>
    </xf>
    <xf numFmtId="0" fontId="2" fillId="3" borderId="19" xfId="0" applyFont="1" applyFill="1" applyBorder="1" applyAlignment="1" applyProtection="1">
      <alignment horizontal="center" vertical="center"/>
    </xf>
    <xf numFmtId="0" fontId="2" fillId="3" borderId="18" xfId="0" applyFont="1" applyFill="1" applyBorder="1" applyProtection="1"/>
    <xf numFmtId="0" fontId="2" fillId="3" borderId="0" xfId="0" applyFont="1" applyFill="1" applyBorder="1" applyProtection="1"/>
    <xf numFmtId="0" fontId="2" fillId="3" borderId="19" xfId="0" applyFont="1" applyFill="1" applyBorder="1" applyProtection="1"/>
    <xf numFmtId="0" fontId="3" fillId="3" borderId="3"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0" fontId="2" fillId="3" borderId="6"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0" fillId="0" borderId="0" xfId="0" applyProtection="1"/>
    <xf numFmtId="0" fontId="4" fillId="0" borderId="0" xfId="0" applyFont="1" applyFill="1" applyBorder="1" applyAlignment="1" applyProtection="1">
      <alignment vertical="top" wrapText="1"/>
      <protection locked="0"/>
    </xf>
    <xf numFmtId="0" fontId="2" fillId="2" borderId="1" xfId="0" applyFont="1" applyFill="1" applyBorder="1" applyAlignment="1" applyProtection="1">
      <alignment horizontal="center" vertical="center"/>
    </xf>
    <xf numFmtId="0" fontId="1" fillId="2" borderId="1" xfId="0" applyFont="1" applyFill="1" applyBorder="1" applyAlignment="1">
      <alignment vertical="center"/>
    </xf>
    <xf numFmtId="0" fontId="0" fillId="2" borderId="1" xfId="0" applyFill="1"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wrapText="1"/>
    </xf>
    <xf numFmtId="1" fontId="4" fillId="5" borderId="1" xfId="0" applyNumberFormat="1" applyFont="1" applyFill="1" applyBorder="1" applyAlignment="1" applyProtection="1">
      <alignment horizontal="center" vertical="center"/>
      <protection locked="0"/>
    </xf>
    <xf numFmtId="0" fontId="4" fillId="5" borderId="1" xfId="0" applyFont="1" applyFill="1" applyBorder="1" applyAlignment="1" applyProtection="1">
      <alignment horizontal="left" vertical="center" wrapText="1"/>
    </xf>
    <xf numFmtId="0" fontId="4" fillId="5" borderId="1" xfId="0" applyFont="1" applyFill="1" applyBorder="1" applyAlignment="1" applyProtection="1">
      <alignment horizontal="left" vertical="center" wrapText="1"/>
      <protection locked="0"/>
    </xf>
    <xf numFmtId="0" fontId="4" fillId="5"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xf>
    <xf numFmtId="0" fontId="0" fillId="0" borderId="0" xfId="0" applyFill="1" applyBorder="1" applyProtection="1"/>
    <xf numFmtId="0" fontId="2" fillId="2" borderId="1" xfId="0" applyFont="1" applyFill="1" applyBorder="1" applyAlignment="1" applyProtection="1">
      <alignment horizontal="center" vertical="center"/>
    </xf>
    <xf numFmtId="0" fontId="2" fillId="3" borderId="7" xfId="0" applyFont="1" applyFill="1" applyBorder="1" applyAlignment="1" applyProtection="1">
      <alignment horizontal="center" vertical="center"/>
    </xf>
    <xf numFmtId="1" fontId="2" fillId="3" borderId="1" xfId="0"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0" fillId="6" borderId="12" xfId="0" applyFill="1" applyBorder="1" applyAlignment="1" applyProtection="1"/>
    <xf numFmtId="0" fontId="0" fillId="6" borderId="23" xfId="0" applyFill="1" applyBorder="1" applyAlignment="1" applyProtection="1"/>
    <xf numFmtId="0" fontId="0" fillId="6" borderId="13" xfId="0" applyFill="1" applyBorder="1" applyAlignment="1" applyProtection="1"/>
    <xf numFmtId="0" fontId="1" fillId="0" borderId="0" xfId="0" applyFont="1" applyFill="1" applyBorder="1" applyAlignment="1" applyProtection="1"/>
    <xf numFmtId="0" fontId="2" fillId="3" borderId="16" xfId="0" applyFont="1" applyFill="1" applyBorder="1" applyAlignment="1" applyProtection="1">
      <alignment vertical="center"/>
    </xf>
    <xf numFmtId="0" fontId="2" fillId="3" borderId="14" xfId="0" applyFont="1" applyFill="1" applyBorder="1" applyAlignment="1" applyProtection="1">
      <alignment vertical="center"/>
    </xf>
    <xf numFmtId="0" fontId="2" fillId="3" borderId="17"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18" xfId="0" applyFont="1" applyFill="1" applyBorder="1" applyAlignment="1" applyProtection="1">
      <alignment vertical="center"/>
    </xf>
    <xf numFmtId="0" fontId="2" fillId="3" borderId="19" xfId="0" applyFont="1" applyFill="1" applyBorder="1" applyAlignment="1" applyProtection="1">
      <alignment vertical="center"/>
    </xf>
    <xf numFmtId="0" fontId="0" fillId="7" borderId="0" xfId="0" applyFill="1" applyProtection="1"/>
    <xf numFmtId="0" fontId="2" fillId="7" borderId="0" xfId="0" applyFont="1" applyFill="1" applyAlignment="1" applyProtection="1">
      <alignment vertical="center"/>
    </xf>
    <xf numFmtId="0" fontId="2" fillId="7" borderId="10" xfId="0" applyFont="1" applyFill="1" applyBorder="1" applyAlignment="1" applyProtection="1">
      <alignment horizontal="center" vertical="center"/>
    </xf>
    <xf numFmtId="0" fontId="2" fillId="7" borderId="11" xfId="0" applyFont="1" applyFill="1" applyBorder="1" applyAlignment="1" applyProtection="1">
      <alignment horizontal="center" vertical="center"/>
    </xf>
    <xf numFmtId="0" fontId="2" fillId="7" borderId="0" xfId="0" applyFont="1" applyFill="1" applyProtection="1"/>
    <xf numFmtId="0" fontId="0" fillId="7" borderId="0" xfId="0" applyFill="1" applyAlignment="1" applyProtection="1">
      <alignment horizontal="center"/>
    </xf>
    <xf numFmtId="0" fontId="0" fillId="7" borderId="0" xfId="0" applyFill="1" applyAlignment="1">
      <alignment horizontal="center" vertical="center"/>
    </xf>
    <xf numFmtId="1" fontId="9" fillId="5" borderId="1" xfId="0" applyNumberFormat="1" applyFont="1" applyFill="1" applyBorder="1" applyAlignment="1" applyProtection="1">
      <alignment horizontal="center" vertical="top"/>
      <protection locked="0"/>
    </xf>
    <xf numFmtId="1" fontId="9" fillId="5" borderId="1" xfId="0" applyNumberFormat="1" applyFont="1" applyFill="1" applyBorder="1" applyAlignment="1" applyProtection="1">
      <alignment vertical="top"/>
      <protection locked="0"/>
    </xf>
    <xf numFmtId="0" fontId="2" fillId="3" borderId="1" xfId="0" applyFont="1" applyFill="1" applyBorder="1" applyAlignment="1" applyProtection="1">
      <alignment horizontal="center" vertical="center"/>
      <protection locked="0"/>
    </xf>
    <xf numFmtId="0" fontId="0" fillId="0" borderId="0" xfId="0" applyFill="1" applyProtection="1"/>
    <xf numFmtId="0" fontId="0" fillId="2" borderId="1" xfId="0" applyFill="1" applyBorder="1" applyAlignment="1" applyProtection="1">
      <alignment vertical="center"/>
      <protection locked="0"/>
    </xf>
    <xf numFmtId="0" fontId="3" fillId="3" borderId="7" xfId="0" applyFont="1" applyFill="1" applyBorder="1" applyAlignment="1" applyProtection="1">
      <alignment horizontal="center" vertical="center" wrapText="1"/>
    </xf>
    <xf numFmtId="0" fontId="0" fillId="7" borderId="0" xfId="0" applyFill="1" applyAlignment="1" applyProtection="1">
      <alignment horizontal="center" vertical="center"/>
      <protection locked="0"/>
    </xf>
    <xf numFmtId="0" fontId="1" fillId="2" borderId="1" xfId="0" applyFont="1" applyFill="1" applyBorder="1" applyAlignment="1" applyProtection="1">
      <alignment vertical="center"/>
      <protection locked="0"/>
    </xf>
    <xf numFmtId="49" fontId="0" fillId="2" borderId="1" xfId="0" applyNumberFormat="1" applyFill="1" applyBorder="1" applyAlignment="1" applyProtection="1">
      <alignment vertical="center"/>
      <protection locked="0"/>
    </xf>
    <xf numFmtId="0" fontId="2" fillId="3" borderId="30"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2" fillId="7" borderId="0" xfId="0" applyFont="1" applyFill="1" applyAlignment="1" applyProtection="1">
      <alignment horizontal="left" vertical="center"/>
    </xf>
    <xf numFmtId="0" fontId="12" fillId="0" borderId="0" xfId="1" applyFont="1" applyAlignment="1" applyProtection="1"/>
    <xf numFmtId="0" fontId="13" fillId="0" borderId="0" xfId="0" applyFont="1" applyAlignment="1"/>
    <xf numFmtId="0" fontId="4" fillId="5" borderId="5" xfId="0" applyFont="1" applyFill="1" applyBorder="1" applyAlignment="1" applyProtection="1">
      <alignment horizontal="center" vertical="center"/>
    </xf>
    <xf numFmtId="0" fontId="0" fillId="7" borderId="0" xfId="0" applyFill="1" applyAlignment="1" applyProtection="1"/>
    <xf numFmtId="0" fontId="0" fillId="0" borderId="0" xfId="0" applyAlignment="1" applyProtection="1"/>
    <xf numFmtId="1" fontId="4" fillId="5" borderId="13" xfId="0" applyNumberFormat="1" applyFont="1" applyFill="1" applyBorder="1" applyAlignment="1" applyProtection="1">
      <alignment horizontal="center" vertical="center"/>
      <protection locked="0"/>
    </xf>
    <xf numFmtId="0" fontId="18" fillId="0" borderId="32" xfId="0" applyFont="1" applyFill="1" applyBorder="1" applyAlignment="1">
      <alignment vertical="center" wrapText="1"/>
    </xf>
    <xf numFmtId="1" fontId="17" fillId="5" borderId="1" xfId="0" applyNumberFormat="1" applyFont="1" applyFill="1" applyBorder="1" applyAlignment="1" applyProtection="1">
      <alignment horizontal="left" vertical="top"/>
      <protection locked="0"/>
    </xf>
    <xf numFmtId="0" fontId="17" fillId="5" borderId="1" xfId="0" applyFont="1" applyFill="1" applyBorder="1" applyAlignment="1" applyProtection="1">
      <alignment horizontal="left" vertical="top"/>
      <protection locked="0"/>
    </xf>
    <xf numFmtId="0" fontId="16" fillId="5" borderId="1" xfId="0" applyFont="1" applyFill="1" applyBorder="1" applyAlignment="1" applyProtection="1">
      <alignment vertical="center" wrapText="1"/>
      <protection locked="0"/>
    </xf>
    <xf numFmtId="0" fontId="2" fillId="7" borderId="0" xfId="0" applyFont="1" applyFill="1" applyAlignment="1" applyProtection="1">
      <alignment horizontal="left" vertical="center"/>
    </xf>
    <xf numFmtId="164" fontId="2" fillId="5" borderId="14" xfId="0" applyNumberFormat="1" applyFont="1" applyFill="1" applyBorder="1" applyAlignment="1" applyProtection="1">
      <alignment horizontal="right" vertical="top" wrapText="1"/>
    </xf>
    <xf numFmtId="0" fontId="4" fillId="5" borderId="14" xfId="0" applyFont="1" applyFill="1" applyBorder="1" applyAlignment="1" applyProtection="1">
      <alignment vertical="top"/>
    </xf>
    <xf numFmtId="0" fontId="4" fillId="5" borderId="14" xfId="0" applyFont="1" applyFill="1" applyBorder="1" applyAlignment="1" applyProtection="1">
      <alignment vertical="top" wrapText="1"/>
    </xf>
    <xf numFmtId="0" fontId="4" fillId="5" borderId="17" xfId="0" applyFont="1" applyFill="1" applyBorder="1" applyAlignment="1" applyProtection="1">
      <alignment vertical="top" wrapText="1"/>
    </xf>
    <xf numFmtId="0" fontId="22" fillId="0" borderId="34" xfId="0" applyFont="1" applyBorder="1" applyAlignment="1">
      <alignment vertical="center" wrapText="1"/>
    </xf>
    <xf numFmtId="0" fontId="22" fillId="0" borderId="35" xfId="0" applyFont="1" applyBorder="1" applyAlignment="1">
      <alignment vertical="center" wrapText="1"/>
    </xf>
    <xf numFmtId="0" fontId="22" fillId="0" borderId="34" xfId="0" applyFont="1" applyBorder="1" applyAlignment="1" applyProtection="1">
      <alignment vertical="center" wrapText="1"/>
      <protection locked="0"/>
    </xf>
    <xf numFmtId="0" fontId="22" fillId="0" borderId="35" xfId="0" applyFont="1" applyBorder="1" applyAlignment="1" applyProtection="1">
      <alignment vertical="center" wrapText="1"/>
      <protection locked="0"/>
    </xf>
    <xf numFmtId="0" fontId="0" fillId="0" borderId="0" xfId="0" applyProtection="1">
      <protection locked="0"/>
    </xf>
    <xf numFmtId="0" fontId="0" fillId="0" borderId="0" xfId="0" applyAlignment="1">
      <alignment horizontal="center"/>
    </xf>
    <xf numFmtId="0" fontId="14" fillId="0" borderId="0" xfId="0" applyFont="1" applyAlignment="1">
      <alignment horizontal="center" vertical="top" wrapText="1"/>
    </xf>
    <xf numFmtId="0" fontId="1" fillId="5" borderId="1" xfId="0" applyFont="1" applyFill="1" applyBorder="1" applyAlignment="1">
      <alignment horizontal="left" vertical="top" wrapText="1"/>
    </xf>
    <xf numFmtId="0" fontId="12" fillId="0" borderId="0" xfId="1" applyFont="1" applyAlignment="1" applyProtection="1">
      <alignment horizontal="center"/>
    </xf>
    <xf numFmtId="0" fontId="13" fillId="0" borderId="0" xfId="0" applyFont="1" applyAlignment="1">
      <alignment horizontal="center"/>
    </xf>
    <xf numFmtId="0" fontId="2" fillId="2" borderId="1" xfId="0" applyFont="1" applyFill="1" applyBorder="1" applyAlignment="1" applyProtection="1">
      <alignment horizontal="center" vertical="center"/>
    </xf>
    <xf numFmtId="0" fontId="7" fillId="0" borderId="21" xfId="0" applyFont="1" applyBorder="1" applyAlignment="1">
      <alignment horizontal="center" vertical="center"/>
    </xf>
    <xf numFmtId="0" fontId="7" fillId="0" borderId="0" xfId="0" applyFont="1" applyAlignment="1">
      <alignment horizontal="center"/>
    </xf>
    <xf numFmtId="1" fontId="2" fillId="8" borderId="12" xfId="0" applyNumberFormat="1" applyFont="1" applyFill="1" applyBorder="1" applyAlignment="1" applyProtection="1">
      <alignment horizontal="center" vertical="center"/>
    </xf>
    <xf numFmtId="1" fontId="2" fillId="8" borderId="13" xfId="0" applyNumberFormat="1" applyFont="1" applyFill="1" applyBorder="1" applyAlignment="1" applyProtection="1">
      <alignment horizontal="center" vertical="center"/>
    </xf>
    <xf numFmtId="1" fontId="2" fillId="3" borderId="12" xfId="0" applyNumberFormat="1" applyFont="1" applyFill="1" applyBorder="1" applyAlignment="1" applyProtection="1">
      <alignment horizontal="center" vertical="center"/>
    </xf>
    <xf numFmtId="1" fontId="2" fillId="3" borderId="13" xfId="0" applyNumberFormat="1" applyFont="1" applyFill="1" applyBorder="1" applyAlignment="1" applyProtection="1">
      <alignment horizontal="center" vertical="center"/>
    </xf>
    <xf numFmtId="0" fontId="8" fillId="7" borderId="0" xfId="0" applyFont="1" applyFill="1" applyAlignment="1" applyProtection="1">
      <alignment horizontal="center"/>
    </xf>
    <xf numFmtId="0" fontId="2" fillId="7" borderId="0" xfId="0" applyFont="1" applyFill="1" applyAlignment="1" applyProtection="1">
      <alignment horizontal="left" vertical="center"/>
    </xf>
    <xf numFmtId="0" fontId="2" fillId="5" borderId="0" xfId="0" applyFont="1" applyFill="1" applyAlignment="1" applyProtection="1">
      <alignment horizontal="left" vertical="center"/>
      <protection locked="0"/>
    </xf>
    <xf numFmtId="0" fontId="15" fillId="9" borderId="0" xfId="0" applyFont="1" applyFill="1" applyAlignment="1" applyProtection="1">
      <alignment horizontal="center" vertical="center" wrapText="1"/>
    </xf>
    <xf numFmtId="0" fontId="15" fillId="9" borderId="31" xfId="0" applyFont="1" applyFill="1" applyBorder="1" applyAlignment="1" applyProtection="1">
      <alignment horizontal="center" vertical="center" wrapText="1"/>
    </xf>
    <xf numFmtId="14" fontId="2" fillId="5" borderId="0" xfId="0" applyNumberFormat="1" applyFont="1" applyFill="1" applyAlignment="1" applyProtection="1">
      <alignment horizontal="left" vertical="center"/>
      <protection locked="0"/>
    </xf>
    <xf numFmtId="0" fontId="2" fillId="3" borderId="24" xfId="0" applyFont="1" applyFill="1" applyBorder="1" applyAlignment="1" applyProtection="1">
      <alignment horizontal="center" vertical="center"/>
    </xf>
    <xf numFmtId="0" fontId="2" fillId="3" borderId="25" xfId="0" applyFont="1" applyFill="1" applyBorder="1" applyAlignment="1" applyProtection="1">
      <alignment horizontal="center" vertical="center"/>
    </xf>
    <xf numFmtId="0" fontId="2" fillId="3" borderId="29" xfId="0" applyFont="1" applyFill="1" applyBorder="1" applyAlignment="1" applyProtection="1">
      <alignment horizontal="center" vertical="center"/>
    </xf>
    <xf numFmtId="0" fontId="2" fillId="3" borderId="33" xfId="0" applyFont="1" applyFill="1" applyBorder="1" applyAlignment="1" applyProtection="1">
      <alignment horizontal="center" vertical="center"/>
    </xf>
    <xf numFmtId="0" fontId="2" fillId="3" borderId="26" xfId="0" applyFont="1" applyFill="1" applyBorder="1" applyAlignment="1" applyProtection="1">
      <alignment horizontal="center" vertical="center"/>
    </xf>
    <xf numFmtId="0" fontId="2" fillId="3" borderId="28" xfId="0" applyFont="1" applyFill="1" applyBorder="1" applyAlignment="1" applyProtection="1">
      <alignment horizontal="center" vertical="center"/>
    </xf>
    <xf numFmtId="0" fontId="2" fillId="3" borderId="27" xfId="0" applyFont="1" applyFill="1" applyBorder="1" applyAlignment="1" applyProtection="1">
      <alignment horizontal="center" vertical="center"/>
    </xf>
    <xf numFmtId="0" fontId="2" fillId="3" borderId="24" xfId="0" applyFont="1" applyFill="1" applyBorder="1" applyAlignment="1" applyProtection="1">
      <alignment horizontal="center" vertical="center" wrapText="1"/>
    </xf>
    <xf numFmtId="0" fontId="2" fillId="3" borderId="25" xfId="0" applyFont="1" applyFill="1" applyBorder="1" applyAlignment="1" applyProtection="1">
      <alignment horizontal="center" vertical="center" wrapText="1"/>
    </xf>
    <xf numFmtId="0" fontId="2" fillId="3" borderId="29" xfId="0" applyFont="1" applyFill="1" applyBorder="1" applyAlignment="1" applyProtection="1">
      <alignment horizontal="center" vertical="center" wrapText="1"/>
    </xf>
    <xf numFmtId="0" fontId="2" fillId="3" borderId="16" xfId="0" applyFont="1" applyFill="1" applyBorder="1" applyAlignment="1" applyProtection="1">
      <alignment horizontal="center" vertical="top"/>
    </xf>
    <xf numFmtId="0" fontId="2" fillId="3" borderId="14" xfId="0" applyFont="1" applyFill="1" applyBorder="1" applyAlignment="1" applyProtection="1">
      <alignment horizontal="center" vertical="top"/>
    </xf>
    <xf numFmtId="0" fontId="2" fillId="3" borderId="17" xfId="0" applyFont="1" applyFill="1" applyBorder="1" applyAlignment="1" applyProtection="1">
      <alignment horizontal="center" vertical="top"/>
    </xf>
    <xf numFmtId="0" fontId="4" fillId="5" borderId="12" xfId="0" applyFont="1" applyFill="1" applyBorder="1" applyAlignment="1" applyProtection="1">
      <alignment horizontal="left" vertical="center"/>
    </xf>
    <xf numFmtId="0" fontId="4" fillId="5" borderId="23" xfId="0" applyFont="1" applyFill="1" applyBorder="1" applyAlignment="1" applyProtection="1">
      <alignment horizontal="left" vertical="center"/>
    </xf>
    <xf numFmtId="0" fontId="4" fillId="5" borderId="13" xfId="0" applyFont="1" applyFill="1" applyBorder="1" applyAlignment="1" applyProtection="1">
      <alignment horizontal="left" vertical="center"/>
    </xf>
    <xf numFmtId="0" fontId="21" fillId="5" borderId="12" xfId="0" applyFont="1" applyFill="1" applyBorder="1" applyAlignment="1" applyProtection="1">
      <alignment horizontal="center" vertical="center" wrapText="1"/>
    </xf>
    <xf numFmtId="0" fontId="21" fillId="5" borderId="13"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wrapText="1"/>
    </xf>
    <xf numFmtId="0" fontId="0" fillId="0" borderId="13" xfId="0" applyBorder="1" applyAlignment="1">
      <alignment horizontal="center" vertical="center" wrapText="1"/>
    </xf>
    <xf numFmtId="0" fontId="2" fillId="3" borderId="12" xfId="0" applyFont="1" applyFill="1" applyBorder="1" applyAlignment="1" applyProtection="1">
      <alignment horizontal="left" vertical="center"/>
    </xf>
    <xf numFmtId="0" fontId="2" fillId="3" borderId="23" xfId="0" applyFont="1" applyFill="1" applyBorder="1" applyAlignment="1" applyProtection="1">
      <alignment horizontal="left" vertical="center"/>
    </xf>
    <xf numFmtId="0" fontId="2" fillId="3" borderId="13" xfId="0" applyFont="1" applyFill="1" applyBorder="1" applyAlignment="1" applyProtection="1">
      <alignment horizontal="left" vertical="center"/>
    </xf>
    <xf numFmtId="164" fontId="2" fillId="5" borderId="14" xfId="0" applyNumberFormat="1" applyFont="1" applyFill="1" applyBorder="1" applyAlignment="1" applyProtection="1">
      <alignment horizontal="center" vertical="top" wrapText="1"/>
    </xf>
    <xf numFmtId="0" fontId="4" fillId="5" borderId="18" xfId="0" applyFont="1" applyFill="1" applyBorder="1" applyAlignment="1" applyProtection="1">
      <alignment horizontal="left" vertical="top" wrapText="1"/>
      <protection locked="0"/>
    </xf>
    <xf numFmtId="0" fontId="4" fillId="5" borderId="0" xfId="0" applyFont="1" applyFill="1" applyBorder="1" applyAlignment="1" applyProtection="1">
      <alignment horizontal="left" vertical="top" wrapText="1"/>
      <protection locked="0"/>
    </xf>
    <xf numFmtId="0" fontId="4" fillId="5" borderId="19" xfId="0" applyFont="1" applyFill="1" applyBorder="1" applyAlignment="1" applyProtection="1">
      <alignment horizontal="left" vertical="top" wrapText="1"/>
      <protection locked="0"/>
    </xf>
    <xf numFmtId="0" fontId="4" fillId="5" borderId="20" xfId="0" applyFont="1" applyFill="1" applyBorder="1" applyAlignment="1" applyProtection="1">
      <alignment horizontal="left" vertical="top" wrapText="1"/>
      <protection locked="0"/>
    </xf>
    <xf numFmtId="0" fontId="4" fillId="5" borderId="21" xfId="0" applyFont="1" applyFill="1" applyBorder="1" applyAlignment="1" applyProtection="1">
      <alignment horizontal="left" vertical="top" wrapText="1"/>
      <protection locked="0"/>
    </xf>
    <xf numFmtId="0" fontId="4" fillId="5" borderId="22" xfId="0" applyFont="1" applyFill="1" applyBorder="1" applyAlignment="1" applyProtection="1">
      <alignment horizontal="left" vertical="top" wrapText="1"/>
      <protection locked="0"/>
    </xf>
    <xf numFmtId="0" fontId="1" fillId="3" borderId="12" xfId="0" applyFont="1" applyFill="1" applyBorder="1" applyAlignment="1" applyProtection="1">
      <alignment horizontal="left" vertical="center"/>
    </xf>
    <xf numFmtId="0" fontId="1" fillId="3" borderId="23" xfId="0" applyFont="1" applyFill="1" applyBorder="1" applyAlignment="1" applyProtection="1">
      <alignment horizontal="left" vertical="center"/>
    </xf>
    <xf numFmtId="0" fontId="1" fillId="3" borderId="13" xfId="0" applyFont="1" applyFill="1" applyBorder="1" applyAlignment="1" applyProtection="1">
      <alignment horizontal="left" vertical="center"/>
    </xf>
    <xf numFmtId="0" fontId="3" fillId="3" borderId="12" xfId="0" applyFont="1" applyFill="1" applyBorder="1" applyAlignment="1" applyProtection="1">
      <alignment horizontal="center" vertical="center" shrinkToFit="1"/>
    </xf>
    <xf numFmtId="0" fontId="3" fillId="3" borderId="23" xfId="0" applyFont="1" applyFill="1" applyBorder="1" applyAlignment="1" applyProtection="1">
      <alignment horizontal="center" vertical="center" shrinkToFit="1"/>
    </xf>
    <xf numFmtId="0" fontId="3" fillId="3" borderId="13" xfId="0" applyFont="1" applyFill="1" applyBorder="1" applyAlignment="1" applyProtection="1">
      <alignment horizontal="center" vertical="center" shrinkToFit="1"/>
    </xf>
    <xf numFmtId="0" fontId="3" fillId="3" borderId="12" xfId="0" applyFont="1" applyFill="1" applyBorder="1" applyAlignment="1" applyProtection="1">
      <alignment horizontal="center" vertical="center"/>
    </xf>
    <xf numFmtId="0" fontId="3" fillId="3" borderId="23" xfId="0"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164" fontId="3" fillId="4" borderId="12" xfId="0" applyNumberFormat="1" applyFont="1" applyFill="1" applyBorder="1" applyAlignment="1" applyProtection="1">
      <alignment horizontal="center" vertical="center" shrinkToFit="1"/>
    </xf>
    <xf numFmtId="164" fontId="3" fillId="4" borderId="23" xfId="0" applyNumberFormat="1" applyFont="1" applyFill="1" applyBorder="1" applyAlignment="1" applyProtection="1">
      <alignment horizontal="center" vertical="center" shrinkToFit="1"/>
    </xf>
    <xf numFmtId="164" fontId="3" fillId="4" borderId="13" xfId="0" applyNumberFormat="1" applyFont="1" applyFill="1" applyBorder="1" applyAlignment="1" applyProtection="1">
      <alignment horizontal="center" vertical="center" shrinkToFit="1"/>
    </xf>
    <xf numFmtId="0" fontId="2" fillId="3" borderId="12" xfId="0" applyFont="1" applyFill="1" applyBorder="1" applyAlignment="1" applyProtection="1">
      <alignment horizontal="center" vertical="center"/>
    </xf>
    <xf numFmtId="0" fontId="2" fillId="3" borderId="23" xfId="0" applyFont="1" applyFill="1" applyBorder="1" applyAlignment="1" applyProtection="1">
      <alignment horizontal="center" vertical="center"/>
    </xf>
    <xf numFmtId="0" fontId="2" fillId="3" borderId="13" xfId="0" applyFont="1" applyFill="1" applyBorder="1" applyAlignment="1" applyProtection="1">
      <alignment horizontal="center" vertical="center"/>
    </xf>
    <xf numFmtId="0" fontId="4" fillId="5" borderId="16" xfId="0" applyFont="1" applyFill="1" applyBorder="1" applyAlignment="1" applyProtection="1">
      <alignment horizontal="left" vertical="top" wrapText="1"/>
    </xf>
    <xf numFmtId="0" fontId="4" fillId="5" borderId="14" xfId="0" applyFont="1" applyFill="1" applyBorder="1" applyAlignment="1" applyProtection="1">
      <alignment horizontal="left" vertical="top" wrapText="1"/>
    </xf>
    <xf numFmtId="0" fontId="1" fillId="6" borderId="12" xfId="0" applyFont="1" applyFill="1" applyBorder="1" applyAlignment="1" applyProtection="1">
      <alignment horizontal="left"/>
    </xf>
    <xf numFmtId="0" fontId="1" fillId="6" borderId="23" xfId="0" applyFont="1" applyFill="1" applyBorder="1" applyAlignment="1" applyProtection="1">
      <alignment horizontal="left"/>
    </xf>
    <xf numFmtId="0" fontId="1" fillId="6" borderId="13" xfId="0" applyFont="1" applyFill="1" applyBorder="1" applyAlignment="1" applyProtection="1">
      <alignment horizontal="left"/>
    </xf>
    <xf numFmtId="0" fontId="1" fillId="6" borderId="12" xfId="0" applyFont="1" applyFill="1" applyBorder="1" applyAlignment="1" applyProtection="1">
      <alignment horizontal="center"/>
    </xf>
    <xf numFmtId="0" fontId="1" fillId="6" borderId="13" xfId="0" applyFont="1" applyFill="1" applyBorder="1" applyAlignment="1" applyProtection="1">
      <alignment horizontal="center"/>
    </xf>
    <xf numFmtId="0" fontId="1" fillId="6" borderId="23" xfId="0" applyFont="1" applyFill="1" applyBorder="1" applyAlignment="1" applyProtection="1">
      <alignment horizontal="center"/>
    </xf>
    <xf numFmtId="0" fontId="2" fillId="5" borderId="12" xfId="0" applyFont="1" applyFill="1" applyBorder="1" applyAlignment="1" applyProtection="1">
      <alignment horizontal="center" vertical="center" wrapText="1"/>
    </xf>
    <xf numFmtId="0" fontId="19" fillId="5" borderId="13" xfId="0" applyFont="1" applyFill="1" applyBorder="1" applyAlignment="1">
      <alignment horizontal="center" vertical="center" wrapText="1"/>
    </xf>
    <xf numFmtId="0" fontId="2" fillId="3" borderId="2" xfId="0" applyFont="1" applyFill="1" applyBorder="1" applyAlignment="1" applyProtection="1">
      <alignment horizontal="center" vertical="center"/>
    </xf>
    <xf numFmtId="0" fontId="1" fillId="6" borderId="1" xfId="0" applyFont="1" applyFill="1" applyBorder="1" applyAlignment="1" applyProtection="1">
      <alignment horizontal="center"/>
    </xf>
    <xf numFmtId="0" fontId="2" fillId="3" borderId="16"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7" xfId="0" applyFont="1" applyFill="1" applyBorder="1" applyAlignment="1" applyProtection="1">
      <alignment horizontal="center" vertical="center"/>
    </xf>
  </cellXfs>
  <cellStyles count="3">
    <cellStyle name="Köprü" xfId="1" builtinId="8"/>
    <cellStyle name="Normal" xfId="0" builtinId="0"/>
    <cellStyle name="Normal 2" xfId="2"/>
  </cellStyles>
  <dxfs count="24">
    <dxf>
      <font>
        <b/>
        <i val="0"/>
        <color rgb="FFFF0000"/>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FF0000"/>
      </font>
    </dxf>
    <dxf>
      <font>
        <b/>
        <i val="0"/>
        <color rgb="FFFF0000"/>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FF0000"/>
      </font>
    </dxf>
    <dxf>
      <font>
        <b/>
        <i val="0"/>
        <color rgb="FFFF0000"/>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FF0000"/>
      </font>
    </dxf>
    <dxf>
      <font>
        <b/>
        <i val="0"/>
        <color rgb="FFFF0000"/>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15"/>
    </mc:Choice>
    <mc:Fallback>
      <c:style val="15"/>
    </mc:Fallback>
  </mc:AlternateContent>
  <c:chart>
    <c:autoTitleDeleted val="1"/>
    <c:plotArea>
      <c:layout>
        <c:manualLayout>
          <c:layoutTarget val="inner"/>
          <c:xMode val="edge"/>
          <c:yMode val="edge"/>
          <c:x val="6.2502928435004712E-2"/>
          <c:y val="0.10070312639491492"/>
          <c:w val="0.91530846843841962"/>
          <c:h val="0.49973539021907987"/>
        </c:manualLayout>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'Analiz 1.1'!$E$54:$X$54</c:f>
              <c:numCache>
                <c:formatCode>0</c:formatCode>
                <c:ptCount val="20"/>
                <c:pt idx="0">
                  <c:v>81.72043010752688</c:v>
                </c:pt>
                <c:pt idx="1">
                  <c:v>75.806451612903231</c:v>
                </c:pt>
                <c:pt idx="2">
                  <c:v>96.774193548387103</c:v>
                </c:pt>
                <c:pt idx="3">
                  <c:v>90.32258064516131</c:v>
                </c:pt>
                <c:pt idx="4">
                  <c:v>59.13978494623656</c:v>
                </c:pt>
                <c:pt idx="5">
                  <c:v>76.344086021505376</c:v>
                </c:pt>
                <c:pt idx="6">
                  <c:v>64.516129032258064</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95FE-499A-A1C0-1B85E294F44C}"/>
            </c:ext>
          </c:extLst>
        </c:ser>
        <c:dLbls>
          <c:showLegendKey val="0"/>
          <c:showVal val="0"/>
          <c:showCatName val="0"/>
          <c:showSerName val="0"/>
          <c:showPercent val="0"/>
          <c:showBubbleSize val="0"/>
        </c:dLbls>
        <c:gapWidth val="75"/>
        <c:axId val="200759808"/>
        <c:axId val="172404096"/>
      </c:barChart>
      <c:catAx>
        <c:axId val="200759808"/>
        <c:scaling>
          <c:orientation val="minMax"/>
        </c:scaling>
        <c:delete val="0"/>
        <c:axPos val="b"/>
        <c:numFmt formatCode="General" sourceLinked="1"/>
        <c:majorTickMark val="none"/>
        <c:minorTickMark val="none"/>
        <c:tickLblPos val="nextTo"/>
        <c:txPr>
          <a:bodyPr rot="0" vert="horz"/>
          <a:lstStyle/>
          <a:p>
            <a:pPr>
              <a:defRPr/>
            </a:pPr>
            <a:endParaRPr lang="tr-TR"/>
          </a:p>
        </c:txPr>
        <c:crossAx val="172404096"/>
        <c:crosses val="autoZero"/>
        <c:auto val="1"/>
        <c:lblAlgn val="ctr"/>
        <c:lblOffset val="100"/>
        <c:tickLblSkip val="1"/>
        <c:tickMarkSkip val="1"/>
        <c:noMultiLvlLbl val="0"/>
      </c:catAx>
      <c:valAx>
        <c:axId val="172404096"/>
        <c:scaling>
          <c:orientation val="minMax"/>
        </c:scaling>
        <c:delete val="0"/>
        <c:axPos val="l"/>
        <c:numFmt formatCode="0" sourceLinked="1"/>
        <c:majorTickMark val="none"/>
        <c:minorTickMark val="none"/>
        <c:tickLblPos val="nextTo"/>
        <c:txPr>
          <a:bodyPr rot="0" vert="horz"/>
          <a:lstStyle/>
          <a:p>
            <a:pPr>
              <a:defRPr/>
            </a:pPr>
            <a:endParaRPr lang="tr-TR"/>
          </a:p>
        </c:txPr>
        <c:crossAx val="200759808"/>
        <c:crosses val="autoZero"/>
        <c:crossBetween val="between"/>
      </c:valAx>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4969304368868788E-2"/>
          <c:y val="5.4684142395156746E-2"/>
          <c:w val="0.90124815249157975"/>
          <c:h val="0.3029808406985125"/>
        </c:manualLayout>
      </c:layout>
      <c:barChart>
        <c:barDir val="col"/>
        <c:grouping val="clustered"/>
        <c:varyColors val="0"/>
        <c:ser>
          <c:idx val="0"/>
          <c:order val="0"/>
          <c:spPr>
            <a:solidFill>
              <a:schemeClr val="accent5">
                <a:lumMod val="60000"/>
                <a:lumOff val="40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'Analiz 1.1'!$C$9:$C$53</c:f>
              <c:numCache>
                <c:formatCode>General</c:formatCode>
                <c:ptCount val="45"/>
              </c:numCache>
            </c:numRef>
          </c:cat>
          <c:val>
            <c:numRef>
              <c:f>'Analiz 1.1'!$Y$9:$Y$53</c:f>
              <c:numCache>
                <c:formatCode>0</c:formatCode>
                <c:ptCount val="45"/>
                <c:pt idx="0">
                  <c:v>100</c:v>
                </c:pt>
                <c:pt idx="1">
                  <c:v>74</c:v>
                </c:pt>
                <c:pt idx="2">
                  <c:v>89</c:v>
                </c:pt>
                <c:pt idx="3">
                  <c:v>80</c:v>
                </c:pt>
                <c:pt idx="4">
                  <c:v>62</c:v>
                </c:pt>
                <c:pt idx="5">
                  <c:v>90</c:v>
                </c:pt>
                <c:pt idx="6">
                  <c:v>60</c:v>
                </c:pt>
                <c:pt idx="7">
                  <c:v>70</c:v>
                </c:pt>
                <c:pt idx="8">
                  <c:v>71</c:v>
                </c:pt>
                <c:pt idx="9">
                  <c:v>92</c:v>
                </c:pt>
                <c:pt idx="10">
                  <c:v>51</c:v>
                </c:pt>
                <c:pt idx="11">
                  <c:v>79</c:v>
                </c:pt>
                <c:pt idx="12">
                  <c:v>74</c:v>
                </c:pt>
                <c:pt idx="13">
                  <c:v>54</c:v>
                </c:pt>
                <c:pt idx="14">
                  <c:v>74</c:v>
                </c:pt>
                <c:pt idx="15">
                  <c:v>64</c:v>
                </c:pt>
                <c:pt idx="16">
                  <c:v>88</c:v>
                </c:pt>
                <c:pt idx="17">
                  <c:v>66</c:v>
                </c:pt>
                <c:pt idx="18">
                  <c:v>73</c:v>
                </c:pt>
                <c:pt idx="19">
                  <c:v>97</c:v>
                </c:pt>
                <c:pt idx="20">
                  <c:v>35</c:v>
                </c:pt>
                <c:pt idx="21">
                  <c:v>73</c:v>
                </c:pt>
                <c:pt idx="22">
                  <c:v>93</c:v>
                </c:pt>
                <c:pt idx="23">
                  <c:v>75</c:v>
                </c:pt>
                <c:pt idx="24">
                  <c:v>80</c:v>
                </c:pt>
                <c:pt idx="25">
                  <c:v>0</c:v>
                </c:pt>
                <c:pt idx="26">
                  <c:v>55</c:v>
                </c:pt>
                <c:pt idx="27">
                  <c:v>92</c:v>
                </c:pt>
                <c:pt idx="28">
                  <c:v>87</c:v>
                </c:pt>
                <c:pt idx="29">
                  <c:v>54</c:v>
                </c:pt>
                <c:pt idx="30">
                  <c:v>89</c:v>
                </c:pt>
                <c:pt idx="31">
                  <c:v>90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0-582E-48C9-8EB7-43AEC718B9EB}"/>
            </c:ext>
          </c:extLst>
        </c:ser>
        <c:dLbls>
          <c:showLegendKey val="0"/>
          <c:showVal val="0"/>
          <c:showCatName val="0"/>
          <c:showSerName val="0"/>
          <c:showPercent val="0"/>
          <c:showBubbleSize val="0"/>
        </c:dLbls>
        <c:gapWidth val="75"/>
        <c:axId val="200757760"/>
        <c:axId val="172405824"/>
      </c:barChart>
      <c:valAx>
        <c:axId val="172405824"/>
        <c:scaling>
          <c:orientation val="minMax"/>
        </c:scaling>
        <c:delete val="0"/>
        <c:axPos val="l"/>
        <c:majorGridlines/>
        <c:numFmt formatCode="0" sourceLinked="1"/>
        <c:majorTickMark val="out"/>
        <c:minorTickMark val="none"/>
        <c:tickLblPos val="nextTo"/>
        <c:crossAx val="200757760"/>
        <c:crosses val="autoZero"/>
        <c:crossBetween val="between"/>
      </c:valAx>
      <c:catAx>
        <c:axId val="200757760"/>
        <c:scaling>
          <c:orientation val="minMax"/>
        </c:scaling>
        <c:delete val="0"/>
        <c:axPos val="b"/>
        <c:numFmt formatCode="General" sourceLinked="1"/>
        <c:majorTickMark val="out"/>
        <c:minorTickMark val="none"/>
        <c:tickLblPos val="nextTo"/>
        <c:txPr>
          <a:bodyPr rot="-5400000" vert="horz"/>
          <a:lstStyle/>
          <a:p>
            <a:pPr>
              <a:defRPr/>
            </a:pPr>
            <a:endParaRPr lang="tr-TR"/>
          </a:p>
        </c:txPr>
        <c:crossAx val="172405824"/>
        <c:crosses val="autoZero"/>
        <c:auto val="1"/>
        <c:lblAlgn val="ctr"/>
        <c:lblOffset val="100"/>
        <c:noMultiLvlLbl val="0"/>
      </c:catAx>
      <c:spPr>
        <a:solidFill>
          <a:schemeClr val="bg1">
            <a:lumMod val="95000"/>
          </a:schemeClr>
        </a:solidFill>
        <a:ln w="25400" cap="flat" cmpd="sng" algn="ctr">
          <a:solidFill>
            <a:schemeClr val="accent5"/>
          </a:solidFill>
          <a:prstDash val="solid"/>
        </a:ln>
        <a:effectLst/>
      </c:spPr>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01618547681577"/>
          <c:y val="4.1666666666666664E-2"/>
          <c:w val="0.60840879265091863"/>
          <c:h val="0.83309419655876482"/>
        </c:manualLayout>
      </c:layout>
      <c:barChart>
        <c:barDir val="bar"/>
        <c:grouping val="stacked"/>
        <c:varyColors val="0"/>
        <c:ser>
          <c:idx val="0"/>
          <c:order val="0"/>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1.1'!$H$76:$H$80</c:f>
              <c:numCache>
                <c:formatCode>General</c:formatCode>
                <c:ptCount val="5"/>
              </c:numCache>
            </c:numRef>
          </c:val>
          <c:extLst>
            <c:ext xmlns:c16="http://schemas.microsoft.com/office/drawing/2014/chart" uri="{C3380CC4-5D6E-409C-BE32-E72D297353CC}">
              <c16:uniqueId val="{00000000-DD54-44F6-87F9-02557391217B}"/>
            </c:ext>
          </c:extLst>
        </c:ser>
        <c:ser>
          <c:idx val="1"/>
          <c:order val="1"/>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1.1'!$I$76:$I$80</c:f>
              <c:numCache>
                <c:formatCode>General</c:formatCode>
                <c:ptCount val="5"/>
              </c:numCache>
            </c:numRef>
          </c:val>
          <c:extLst>
            <c:ext xmlns:c16="http://schemas.microsoft.com/office/drawing/2014/chart" uri="{C3380CC4-5D6E-409C-BE32-E72D297353CC}">
              <c16:uniqueId val="{00000001-DD54-44F6-87F9-02557391217B}"/>
            </c:ext>
          </c:extLst>
        </c:ser>
        <c:ser>
          <c:idx val="2"/>
          <c:order val="2"/>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1.1'!$J$76:$J$80</c:f>
              <c:numCache>
                <c:formatCode>General</c:formatCode>
                <c:ptCount val="5"/>
              </c:numCache>
            </c:numRef>
          </c:val>
          <c:extLst>
            <c:ext xmlns:c16="http://schemas.microsoft.com/office/drawing/2014/chart" uri="{C3380CC4-5D6E-409C-BE32-E72D297353CC}">
              <c16:uniqueId val="{00000002-DD54-44F6-87F9-02557391217B}"/>
            </c:ext>
          </c:extLst>
        </c:ser>
        <c:ser>
          <c:idx val="3"/>
          <c:order val="3"/>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1.1'!$K$76:$K$80</c:f>
              <c:numCache>
                <c:formatCode>General</c:formatCode>
                <c:ptCount val="5"/>
              </c:numCache>
            </c:numRef>
          </c:val>
          <c:extLst>
            <c:ext xmlns:c16="http://schemas.microsoft.com/office/drawing/2014/chart" uri="{C3380CC4-5D6E-409C-BE32-E72D297353CC}">
              <c16:uniqueId val="{00000003-DD54-44F6-87F9-02557391217B}"/>
            </c:ext>
          </c:extLst>
        </c:ser>
        <c:ser>
          <c:idx val="4"/>
          <c:order val="4"/>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1.1'!$L$76:$L$80</c:f>
              <c:numCache>
                <c:formatCode>General</c:formatCode>
                <c:ptCount val="5"/>
              </c:numCache>
            </c:numRef>
          </c:val>
          <c:extLst>
            <c:ext xmlns:c16="http://schemas.microsoft.com/office/drawing/2014/chart" uri="{C3380CC4-5D6E-409C-BE32-E72D297353CC}">
              <c16:uniqueId val="{00000004-DD54-44F6-87F9-02557391217B}"/>
            </c:ext>
          </c:extLst>
        </c:ser>
        <c:ser>
          <c:idx val="5"/>
          <c:order val="5"/>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1.1'!$M$76:$M$80</c:f>
              <c:numCache>
                <c:formatCode>General</c:formatCode>
                <c:ptCount val="5"/>
              </c:numCache>
            </c:numRef>
          </c:val>
          <c:extLst>
            <c:ext xmlns:c16="http://schemas.microsoft.com/office/drawing/2014/chart" uri="{C3380CC4-5D6E-409C-BE32-E72D297353CC}">
              <c16:uniqueId val="{00000005-DD54-44F6-87F9-02557391217B}"/>
            </c:ext>
          </c:extLst>
        </c:ser>
        <c:ser>
          <c:idx val="6"/>
          <c:order val="6"/>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1.1'!$N$76:$N$80</c:f>
              <c:numCache>
                <c:formatCode>0</c:formatCode>
                <c:ptCount val="5"/>
                <c:pt idx="0">
                  <c:v>0</c:v>
                </c:pt>
                <c:pt idx="1">
                  <c:v>1</c:v>
                </c:pt>
                <c:pt idx="2">
                  <c:v>8</c:v>
                </c:pt>
                <c:pt idx="3">
                  <c:v>11</c:v>
                </c:pt>
                <c:pt idx="4">
                  <c:v>11</c:v>
                </c:pt>
              </c:numCache>
            </c:numRef>
          </c:val>
          <c:extLst>
            <c:ext xmlns:c16="http://schemas.microsoft.com/office/drawing/2014/chart" uri="{C3380CC4-5D6E-409C-BE32-E72D297353CC}">
              <c16:uniqueId val="{00000006-DD54-44F6-87F9-02557391217B}"/>
            </c:ext>
          </c:extLst>
        </c:ser>
        <c:ser>
          <c:idx val="7"/>
          <c:order val="7"/>
          <c:invertIfNegative val="0"/>
          <c:cat>
            <c:strRef>
              <c:f>'Analiz 1.1'!$G$76:$G$80</c:f>
              <c:strCache>
                <c:ptCount val="5"/>
                <c:pt idx="0">
                  <c:v>0-30      (BAŞARISIZ)</c:v>
                </c:pt>
                <c:pt idx="1">
                  <c:v>30-50    (BAŞARISIZ)</c:v>
                </c:pt>
                <c:pt idx="2">
                  <c:v>50-70    (BAŞARISIZ)</c:v>
                </c:pt>
                <c:pt idx="3">
                  <c:v>70- 85        (BAŞARILI)</c:v>
                </c:pt>
                <c:pt idx="4">
                  <c:v>85-100       (BAŞARILI)</c:v>
                </c:pt>
              </c:strCache>
            </c:strRef>
          </c:cat>
          <c:val>
            <c:numRef>
              <c:f>'Analiz 1.1'!$O$76:$O$80</c:f>
              <c:numCache>
                <c:formatCode>0</c:formatCode>
                <c:ptCount val="5"/>
              </c:numCache>
            </c:numRef>
          </c:val>
          <c:extLst>
            <c:ext xmlns:c16="http://schemas.microsoft.com/office/drawing/2014/chart" uri="{C3380CC4-5D6E-409C-BE32-E72D297353CC}">
              <c16:uniqueId val="{00000007-DD54-44F6-87F9-02557391217B}"/>
            </c:ext>
          </c:extLst>
        </c:ser>
        <c:dLbls>
          <c:showLegendKey val="0"/>
          <c:showVal val="0"/>
          <c:showCatName val="0"/>
          <c:showSerName val="0"/>
          <c:showPercent val="0"/>
          <c:showBubbleSize val="0"/>
        </c:dLbls>
        <c:gapWidth val="150"/>
        <c:overlap val="100"/>
        <c:axId val="202665984"/>
        <c:axId val="172407552"/>
      </c:barChart>
      <c:catAx>
        <c:axId val="202665984"/>
        <c:scaling>
          <c:orientation val="minMax"/>
        </c:scaling>
        <c:delete val="0"/>
        <c:axPos val="l"/>
        <c:numFmt formatCode="General" sourceLinked="0"/>
        <c:majorTickMark val="out"/>
        <c:minorTickMark val="none"/>
        <c:tickLblPos val="nextTo"/>
        <c:crossAx val="172407552"/>
        <c:crosses val="autoZero"/>
        <c:auto val="1"/>
        <c:lblAlgn val="ctr"/>
        <c:lblOffset val="100"/>
        <c:noMultiLvlLbl val="0"/>
      </c:catAx>
      <c:valAx>
        <c:axId val="172407552"/>
        <c:scaling>
          <c:orientation val="minMax"/>
        </c:scaling>
        <c:delete val="0"/>
        <c:axPos val="b"/>
        <c:majorGridlines/>
        <c:numFmt formatCode="General" sourceLinked="1"/>
        <c:majorTickMark val="out"/>
        <c:minorTickMark val="none"/>
        <c:tickLblPos val="nextTo"/>
        <c:crossAx val="202665984"/>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15"/>
    </mc:Choice>
    <mc:Fallback>
      <c:style val="15"/>
    </mc:Fallback>
  </mc:AlternateContent>
  <c:chart>
    <c:autoTitleDeleted val="1"/>
    <c:plotArea>
      <c:layout>
        <c:manualLayout>
          <c:layoutTarget val="inner"/>
          <c:xMode val="edge"/>
          <c:yMode val="edge"/>
          <c:x val="6.2502928435004712E-2"/>
          <c:y val="0.10070312639491492"/>
          <c:w val="0.91530846843841962"/>
          <c:h val="0.49973539021907987"/>
        </c:manualLayout>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'Analiz 1.2'!$E$54:$X$54</c:f>
              <c:numCache>
                <c:formatCode>0</c:formatCode>
                <c:ptCount val="20"/>
                <c:pt idx="0">
                  <c:v>74.193548387096783</c:v>
                </c:pt>
                <c:pt idx="1">
                  <c:v>51.612903225806448</c:v>
                </c:pt>
                <c:pt idx="2">
                  <c:v>96.451612903225808</c:v>
                </c:pt>
                <c:pt idx="3">
                  <c:v>93.548387096774192</c:v>
                </c:pt>
                <c:pt idx="4">
                  <c:v>40.215053763440864</c:v>
                </c:pt>
                <c:pt idx="5">
                  <c:v>66.236559139784944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E190-4286-913F-85003801D849}"/>
            </c:ext>
          </c:extLst>
        </c:ser>
        <c:dLbls>
          <c:showLegendKey val="0"/>
          <c:showVal val="0"/>
          <c:showCatName val="0"/>
          <c:showSerName val="0"/>
          <c:showPercent val="0"/>
          <c:showBubbleSize val="0"/>
        </c:dLbls>
        <c:gapWidth val="75"/>
        <c:axId val="200760320"/>
        <c:axId val="202335936"/>
      </c:barChart>
      <c:catAx>
        <c:axId val="200760320"/>
        <c:scaling>
          <c:orientation val="minMax"/>
        </c:scaling>
        <c:delete val="0"/>
        <c:axPos val="b"/>
        <c:numFmt formatCode="General" sourceLinked="1"/>
        <c:majorTickMark val="none"/>
        <c:minorTickMark val="none"/>
        <c:tickLblPos val="nextTo"/>
        <c:txPr>
          <a:bodyPr rot="0" vert="horz"/>
          <a:lstStyle/>
          <a:p>
            <a:pPr>
              <a:defRPr/>
            </a:pPr>
            <a:endParaRPr lang="tr-TR"/>
          </a:p>
        </c:txPr>
        <c:crossAx val="202335936"/>
        <c:crosses val="autoZero"/>
        <c:auto val="1"/>
        <c:lblAlgn val="ctr"/>
        <c:lblOffset val="100"/>
        <c:tickLblSkip val="1"/>
        <c:tickMarkSkip val="1"/>
        <c:noMultiLvlLbl val="0"/>
      </c:catAx>
      <c:valAx>
        <c:axId val="202335936"/>
        <c:scaling>
          <c:orientation val="minMax"/>
        </c:scaling>
        <c:delete val="0"/>
        <c:axPos val="l"/>
        <c:numFmt formatCode="0" sourceLinked="1"/>
        <c:majorTickMark val="none"/>
        <c:minorTickMark val="none"/>
        <c:tickLblPos val="nextTo"/>
        <c:txPr>
          <a:bodyPr rot="0" vert="horz"/>
          <a:lstStyle/>
          <a:p>
            <a:pPr>
              <a:defRPr/>
            </a:pPr>
            <a:endParaRPr lang="tr-TR"/>
          </a:p>
        </c:txPr>
        <c:crossAx val="200760320"/>
        <c:crosses val="autoZero"/>
        <c:crossBetween val="between"/>
      </c:valAx>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4969304368868788E-2"/>
          <c:y val="5.4684142395156746E-2"/>
          <c:w val="0.90124815249157975"/>
          <c:h val="0.3029808406985125"/>
        </c:manualLayout>
      </c:layout>
      <c:barChart>
        <c:barDir val="col"/>
        <c:grouping val="clustered"/>
        <c:varyColors val="0"/>
        <c:ser>
          <c:idx val="0"/>
          <c:order val="0"/>
          <c:spPr>
            <a:solidFill>
              <a:schemeClr val="accent5">
                <a:lumMod val="60000"/>
                <a:lumOff val="40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'Analiz 1.2'!$C$9:$C$53</c:f>
              <c:strCache>
                <c:ptCount val="32"/>
                <c:pt idx="0">
                  <c:v>ELİF ÜLKÜ GÖKÇE</c:v>
                </c:pt>
                <c:pt idx="1">
                  <c:v>MEHMET FARUK SAY</c:v>
                </c:pt>
                <c:pt idx="2">
                  <c:v>ZEHRA MİRA İÇALAN</c:v>
                </c:pt>
                <c:pt idx="3">
                  <c:v>SUAT BULUT</c:v>
                </c:pt>
                <c:pt idx="4">
                  <c:v>ATA EFE ÇETİN</c:v>
                </c:pt>
                <c:pt idx="5">
                  <c:v>BAHAR NUR UĞUR</c:v>
                </c:pt>
                <c:pt idx="6">
                  <c:v>BELİNAY PİYNAR</c:v>
                </c:pt>
                <c:pt idx="7">
                  <c:v>BERDAN YAĞIZ AKSAY</c:v>
                </c:pt>
                <c:pt idx="8">
                  <c:v>BERRANUR ASLI PİYASLI</c:v>
                </c:pt>
                <c:pt idx="9">
                  <c:v>BERTUĞ GÜR</c:v>
                </c:pt>
                <c:pt idx="10">
                  <c:v>CANSU KANLIADA</c:v>
                </c:pt>
                <c:pt idx="11">
                  <c:v>ÇINAR METİN AHI</c:v>
                </c:pt>
                <c:pt idx="12">
                  <c:v>ECEM ÖZTÜRK</c:v>
                </c:pt>
                <c:pt idx="13">
                  <c:v>ELİFNAZ YALÇINTAŞ</c:v>
                </c:pt>
                <c:pt idx="14">
                  <c:v>EMİN METE CERİT</c:v>
                </c:pt>
                <c:pt idx="15">
                  <c:v>EMRE YILMAZ</c:v>
                </c:pt>
                <c:pt idx="16">
                  <c:v>FATMA NİL YALNIZ</c:v>
                </c:pt>
                <c:pt idx="17">
                  <c:v>GİZEM KARAKOÇ</c:v>
                </c:pt>
                <c:pt idx="18">
                  <c:v>HÜDANUR GÜR</c:v>
                </c:pt>
                <c:pt idx="19">
                  <c:v>İLİM SAVAŞ KAŞIKCI</c:v>
                </c:pt>
                <c:pt idx="20">
                  <c:v>KAĞAN BERK ÇOLAK</c:v>
                </c:pt>
                <c:pt idx="21">
                  <c:v>KEREM TÜRKMEN</c:v>
                </c:pt>
                <c:pt idx="22">
                  <c:v>MELİH AVLAR</c:v>
                </c:pt>
                <c:pt idx="23">
                  <c:v>MİRA İLAY MARAŞLI</c:v>
                </c:pt>
                <c:pt idx="24">
                  <c:v>MİRAÇ KAPLAN</c:v>
                </c:pt>
                <c:pt idx="25">
                  <c:v>MUSTAFA KADIOĞLU</c:v>
                </c:pt>
                <c:pt idx="26">
                  <c:v>NİHAT KAĞAN DURSUN</c:v>
                </c:pt>
                <c:pt idx="27">
                  <c:v>SAMİ ÇINAR KÖKSOY</c:v>
                </c:pt>
                <c:pt idx="28">
                  <c:v>SENA ÇOPUR</c:v>
                </c:pt>
                <c:pt idx="29">
                  <c:v>SERDAR KAYRA KANGIN</c:v>
                </c:pt>
                <c:pt idx="30">
                  <c:v>YAĞMUR SENA TEKNEÇUKUR</c:v>
                </c:pt>
                <c:pt idx="31">
                  <c:v>EFLİN SAK</c:v>
                </c:pt>
              </c:strCache>
            </c:strRef>
          </c:cat>
          <c:val>
            <c:numRef>
              <c:f>'Analiz 1.2'!$Y$9:$Y$53</c:f>
              <c:numCache>
                <c:formatCode>0</c:formatCode>
                <c:ptCount val="45"/>
                <c:pt idx="0">
                  <c:v>100</c:v>
                </c:pt>
                <c:pt idx="1">
                  <c:v>55</c:v>
                </c:pt>
                <c:pt idx="2">
                  <c:v>84</c:v>
                </c:pt>
                <c:pt idx="3">
                  <c:v>83</c:v>
                </c:pt>
                <c:pt idx="4">
                  <c:v>70</c:v>
                </c:pt>
                <c:pt idx="5">
                  <c:v>80</c:v>
                </c:pt>
                <c:pt idx="6">
                  <c:v>68</c:v>
                </c:pt>
                <c:pt idx="7">
                  <c:v>70</c:v>
                </c:pt>
                <c:pt idx="8">
                  <c:v>83</c:v>
                </c:pt>
                <c:pt idx="9">
                  <c:v>86</c:v>
                </c:pt>
                <c:pt idx="10">
                  <c:v>54</c:v>
                </c:pt>
                <c:pt idx="11">
                  <c:v>73</c:v>
                </c:pt>
                <c:pt idx="12">
                  <c:v>78</c:v>
                </c:pt>
                <c:pt idx="13">
                  <c:v>56</c:v>
                </c:pt>
                <c:pt idx="14">
                  <c:v>68</c:v>
                </c:pt>
                <c:pt idx="15">
                  <c:v>79</c:v>
                </c:pt>
                <c:pt idx="16">
                  <c:v>81</c:v>
                </c:pt>
                <c:pt idx="17">
                  <c:v>75</c:v>
                </c:pt>
                <c:pt idx="18">
                  <c:v>45</c:v>
                </c:pt>
                <c:pt idx="19">
                  <c:v>70</c:v>
                </c:pt>
                <c:pt idx="20">
                  <c:v>65</c:v>
                </c:pt>
                <c:pt idx="21">
                  <c:v>62</c:v>
                </c:pt>
                <c:pt idx="22">
                  <c:v>80</c:v>
                </c:pt>
                <c:pt idx="23">
                  <c:v>81</c:v>
                </c:pt>
                <c:pt idx="24">
                  <c:v>71</c:v>
                </c:pt>
                <c:pt idx="25">
                  <c:v>0</c:v>
                </c:pt>
                <c:pt idx="26">
                  <c:v>71</c:v>
                </c:pt>
                <c:pt idx="27">
                  <c:v>76</c:v>
                </c:pt>
                <c:pt idx="28">
                  <c:v>80</c:v>
                </c:pt>
                <c:pt idx="29">
                  <c:v>53</c:v>
                </c:pt>
                <c:pt idx="30">
                  <c:v>80</c:v>
                </c:pt>
                <c:pt idx="31">
                  <c:v>84</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0-47B9-45AF-83DF-5712EB25413E}"/>
            </c:ext>
          </c:extLst>
        </c:ser>
        <c:dLbls>
          <c:showLegendKey val="0"/>
          <c:showVal val="0"/>
          <c:showCatName val="0"/>
          <c:showSerName val="0"/>
          <c:showPercent val="0"/>
          <c:showBubbleSize val="0"/>
        </c:dLbls>
        <c:gapWidth val="75"/>
        <c:axId val="202669056"/>
        <c:axId val="202337664"/>
      </c:barChart>
      <c:valAx>
        <c:axId val="202337664"/>
        <c:scaling>
          <c:orientation val="minMax"/>
        </c:scaling>
        <c:delete val="0"/>
        <c:axPos val="l"/>
        <c:majorGridlines/>
        <c:numFmt formatCode="0" sourceLinked="1"/>
        <c:majorTickMark val="out"/>
        <c:minorTickMark val="none"/>
        <c:tickLblPos val="nextTo"/>
        <c:crossAx val="202669056"/>
        <c:crosses val="autoZero"/>
        <c:crossBetween val="between"/>
      </c:valAx>
      <c:catAx>
        <c:axId val="202669056"/>
        <c:scaling>
          <c:orientation val="minMax"/>
        </c:scaling>
        <c:delete val="0"/>
        <c:axPos val="b"/>
        <c:numFmt formatCode="General" sourceLinked="1"/>
        <c:majorTickMark val="out"/>
        <c:minorTickMark val="none"/>
        <c:tickLblPos val="nextTo"/>
        <c:txPr>
          <a:bodyPr rot="-5400000" vert="horz"/>
          <a:lstStyle/>
          <a:p>
            <a:pPr>
              <a:defRPr/>
            </a:pPr>
            <a:endParaRPr lang="tr-TR"/>
          </a:p>
        </c:txPr>
        <c:crossAx val="202337664"/>
        <c:crosses val="autoZero"/>
        <c:auto val="1"/>
        <c:lblAlgn val="ctr"/>
        <c:lblOffset val="100"/>
        <c:noMultiLvlLbl val="0"/>
      </c:catAx>
      <c:spPr>
        <a:solidFill>
          <a:schemeClr val="bg1">
            <a:lumMod val="95000"/>
          </a:schemeClr>
        </a:solidFill>
        <a:ln w="25400" cap="flat" cmpd="sng" algn="ctr">
          <a:solidFill>
            <a:schemeClr val="accent5"/>
          </a:solidFill>
          <a:prstDash val="solid"/>
        </a:ln>
        <a:effectLst/>
      </c:spPr>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01618547681577"/>
          <c:y val="4.1666666666666664E-2"/>
          <c:w val="0.60840879265091863"/>
          <c:h val="0.83309419655876482"/>
        </c:manualLayout>
      </c:layout>
      <c:barChart>
        <c:barDir val="bar"/>
        <c:grouping val="stacked"/>
        <c:varyColors val="0"/>
        <c:ser>
          <c:idx val="0"/>
          <c:order val="0"/>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1.2'!$H$76:$H$80</c:f>
              <c:numCache>
                <c:formatCode>General</c:formatCode>
                <c:ptCount val="5"/>
              </c:numCache>
            </c:numRef>
          </c:val>
          <c:extLst>
            <c:ext xmlns:c16="http://schemas.microsoft.com/office/drawing/2014/chart" uri="{C3380CC4-5D6E-409C-BE32-E72D297353CC}">
              <c16:uniqueId val="{00000000-3191-4F8A-BDD9-864CE611E7C2}"/>
            </c:ext>
          </c:extLst>
        </c:ser>
        <c:ser>
          <c:idx val="1"/>
          <c:order val="1"/>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1.2'!$I$76:$I$80</c:f>
              <c:numCache>
                <c:formatCode>General</c:formatCode>
                <c:ptCount val="5"/>
              </c:numCache>
            </c:numRef>
          </c:val>
          <c:extLst>
            <c:ext xmlns:c16="http://schemas.microsoft.com/office/drawing/2014/chart" uri="{C3380CC4-5D6E-409C-BE32-E72D297353CC}">
              <c16:uniqueId val="{00000001-3191-4F8A-BDD9-864CE611E7C2}"/>
            </c:ext>
          </c:extLst>
        </c:ser>
        <c:ser>
          <c:idx val="2"/>
          <c:order val="2"/>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1.2'!$J$76:$J$80</c:f>
              <c:numCache>
                <c:formatCode>General</c:formatCode>
                <c:ptCount val="5"/>
              </c:numCache>
            </c:numRef>
          </c:val>
          <c:extLst>
            <c:ext xmlns:c16="http://schemas.microsoft.com/office/drawing/2014/chart" uri="{C3380CC4-5D6E-409C-BE32-E72D297353CC}">
              <c16:uniqueId val="{00000002-3191-4F8A-BDD9-864CE611E7C2}"/>
            </c:ext>
          </c:extLst>
        </c:ser>
        <c:ser>
          <c:idx val="3"/>
          <c:order val="3"/>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1.2'!$K$76:$K$80</c:f>
              <c:numCache>
                <c:formatCode>General</c:formatCode>
                <c:ptCount val="5"/>
              </c:numCache>
            </c:numRef>
          </c:val>
          <c:extLst>
            <c:ext xmlns:c16="http://schemas.microsoft.com/office/drawing/2014/chart" uri="{C3380CC4-5D6E-409C-BE32-E72D297353CC}">
              <c16:uniqueId val="{00000003-3191-4F8A-BDD9-864CE611E7C2}"/>
            </c:ext>
          </c:extLst>
        </c:ser>
        <c:ser>
          <c:idx val="4"/>
          <c:order val="4"/>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1.2'!$L$76:$L$80</c:f>
              <c:numCache>
                <c:formatCode>General</c:formatCode>
                <c:ptCount val="5"/>
              </c:numCache>
            </c:numRef>
          </c:val>
          <c:extLst>
            <c:ext xmlns:c16="http://schemas.microsoft.com/office/drawing/2014/chart" uri="{C3380CC4-5D6E-409C-BE32-E72D297353CC}">
              <c16:uniqueId val="{00000004-3191-4F8A-BDD9-864CE611E7C2}"/>
            </c:ext>
          </c:extLst>
        </c:ser>
        <c:ser>
          <c:idx val="5"/>
          <c:order val="5"/>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1.2'!$M$76:$M$80</c:f>
              <c:numCache>
                <c:formatCode>General</c:formatCode>
                <c:ptCount val="5"/>
              </c:numCache>
            </c:numRef>
          </c:val>
          <c:extLst>
            <c:ext xmlns:c16="http://schemas.microsoft.com/office/drawing/2014/chart" uri="{C3380CC4-5D6E-409C-BE32-E72D297353CC}">
              <c16:uniqueId val="{00000005-3191-4F8A-BDD9-864CE611E7C2}"/>
            </c:ext>
          </c:extLst>
        </c:ser>
        <c:ser>
          <c:idx val="6"/>
          <c:order val="6"/>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1.2'!$N$76:$N$80</c:f>
              <c:numCache>
                <c:formatCode>0</c:formatCode>
                <c:ptCount val="5"/>
                <c:pt idx="0">
                  <c:v>1</c:v>
                </c:pt>
                <c:pt idx="1">
                  <c:v>1</c:v>
                </c:pt>
                <c:pt idx="2">
                  <c:v>8</c:v>
                </c:pt>
                <c:pt idx="3">
                  <c:v>20</c:v>
                </c:pt>
                <c:pt idx="4">
                  <c:v>2</c:v>
                </c:pt>
              </c:numCache>
            </c:numRef>
          </c:val>
          <c:extLst>
            <c:ext xmlns:c16="http://schemas.microsoft.com/office/drawing/2014/chart" uri="{C3380CC4-5D6E-409C-BE32-E72D297353CC}">
              <c16:uniqueId val="{00000006-3191-4F8A-BDD9-864CE611E7C2}"/>
            </c:ext>
          </c:extLst>
        </c:ser>
        <c:ser>
          <c:idx val="7"/>
          <c:order val="7"/>
          <c:invertIfNegative val="0"/>
          <c:cat>
            <c:strRef>
              <c:f>'Analiz 1.2'!$G$76:$G$80</c:f>
              <c:strCache>
                <c:ptCount val="5"/>
                <c:pt idx="0">
                  <c:v>0-30      (BAŞARISIZ)</c:v>
                </c:pt>
                <c:pt idx="1">
                  <c:v>30-50    (BAŞARISIZ)</c:v>
                </c:pt>
                <c:pt idx="2">
                  <c:v>50-70    (BAŞARISIZ)</c:v>
                </c:pt>
                <c:pt idx="3">
                  <c:v>70- 85        (BAŞARILI)</c:v>
                </c:pt>
                <c:pt idx="4">
                  <c:v>85-100       (BAŞARILI)</c:v>
                </c:pt>
              </c:strCache>
            </c:strRef>
          </c:cat>
          <c:val>
            <c:numRef>
              <c:f>'Analiz 1.2'!$O$76:$O$80</c:f>
              <c:numCache>
                <c:formatCode>0</c:formatCode>
                <c:ptCount val="5"/>
              </c:numCache>
            </c:numRef>
          </c:val>
          <c:extLst>
            <c:ext xmlns:c16="http://schemas.microsoft.com/office/drawing/2014/chart" uri="{C3380CC4-5D6E-409C-BE32-E72D297353CC}">
              <c16:uniqueId val="{00000007-3191-4F8A-BDD9-864CE611E7C2}"/>
            </c:ext>
          </c:extLst>
        </c:ser>
        <c:dLbls>
          <c:showLegendKey val="0"/>
          <c:showVal val="0"/>
          <c:showCatName val="0"/>
          <c:showSerName val="0"/>
          <c:showPercent val="0"/>
          <c:showBubbleSize val="0"/>
        </c:dLbls>
        <c:gapWidth val="150"/>
        <c:overlap val="100"/>
        <c:axId val="201040384"/>
        <c:axId val="202339392"/>
      </c:barChart>
      <c:catAx>
        <c:axId val="201040384"/>
        <c:scaling>
          <c:orientation val="minMax"/>
        </c:scaling>
        <c:delete val="0"/>
        <c:axPos val="l"/>
        <c:numFmt formatCode="General" sourceLinked="0"/>
        <c:majorTickMark val="out"/>
        <c:minorTickMark val="none"/>
        <c:tickLblPos val="nextTo"/>
        <c:crossAx val="202339392"/>
        <c:crosses val="autoZero"/>
        <c:auto val="1"/>
        <c:lblAlgn val="ctr"/>
        <c:lblOffset val="100"/>
        <c:noMultiLvlLbl val="0"/>
      </c:catAx>
      <c:valAx>
        <c:axId val="202339392"/>
        <c:scaling>
          <c:orientation val="minMax"/>
        </c:scaling>
        <c:delete val="0"/>
        <c:axPos val="b"/>
        <c:majorGridlines/>
        <c:numFmt formatCode="General" sourceLinked="1"/>
        <c:majorTickMark val="out"/>
        <c:minorTickMark val="none"/>
        <c:tickLblPos val="nextTo"/>
        <c:crossAx val="201040384"/>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15"/>
    </mc:Choice>
    <mc:Fallback>
      <c:style val="15"/>
    </mc:Fallback>
  </mc:AlternateContent>
  <c:chart>
    <c:autoTitleDeleted val="1"/>
    <c:plotArea>
      <c:layout>
        <c:manualLayout>
          <c:layoutTarget val="inner"/>
          <c:xMode val="edge"/>
          <c:yMode val="edge"/>
          <c:x val="6.2502928435004712E-2"/>
          <c:y val="0.10070312639491492"/>
          <c:w val="0.91530846843841962"/>
          <c:h val="0.49973539021907987"/>
        </c:manualLayout>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val>
            <c:numRef>
              <c:f>'Analiz 2.1'!$E$54:$X$54</c:f>
              <c:numCache>
                <c:formatCode>0</c:formatCode>
                <c:ptCount val="20"/>
                <c:pt idx="0">
                  <c:v>94.516129032258064</c:v>
                </c:pt>
                <c:pt idx="1">
                  <c:v>98.387096774193537</c:v>
                </c:pt>
                <c:pt idx="2">
                  <c:v>75.268817204301087</c:v>
                </c:pt>
                <c:pt idx="3">
                  <c:v>66.820276497695858</c:v>
                </c:pt>
                <c:pt idx="4">
                  <c:v>83.467741935483872</c:v>
                </c:pt>
                <c:pt idx="5">
                  <c:v>51.814516129032263</c:v>
                </c:pt>
                <c:pt idx="6">
                  <c:v>73.161290322580641</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03FC-4C96-BE62-747C4B59D864}"/>
            </c:ext>
          </c:extLst>
        </c:ser>
        <c:dLbls>
          <c:showLegendKey val="0"/>
          <c:showVal val="0"/>
          <c:showCatName val="0"/>
          <c:showSerName val="0"/>
          <c:showPercent val="0"/>
          <c:showBubbleSize val="0"/>
        </c:dLbls>
        <c:gapWidth val="75"/>
        <c:axId val="200679424"/>
        <c:axId val="202580544"/>
      </c:barChart>
      <c:catAx>
        <c:axId val="200679424"/>
        <c:scaling>
          <c:orientation val="minMax"/>
        </c:scaling>
        <c:delete val="0"/>
        <c:axPos val="b"/>
        <c:numFmt formatCode="General" sourceLinked="1"/>
        <c:majorTickMark val="none"/>
        <c:minorTickMark val="none"/>
        <c:tickLblPos val="nextTo"/>
        <c:txPr>
          <a:bodyPr rot="0" vert="horz"/>
          <a:lstStyle/>
          <a:p>
            <a:pPr>
              <a:defRPr/>
            </a:pPr>
            <a:endParaRPr lang="tr-TR"/>
          </a:p>
        </c:txPr>
        <c:crossAx val="202580544"/>
        <c:crosses val="autoZero"/>
        <c:auto val="1"/>
        <c:lblAlgn val="ctr"/>
        <c:lblOffset val="100"/>
        <c:tickLblSkip val="1"/>
        <c:tickMarkSkip val="1"/>
        <c:noMultiLvlLbl val="0"/>
      </c:catAx>
      <c:valAx>
        <c:axId val="202580544"/>
        <c:scaling>
          <c:orientation val="minMax"/>
        </c:scaling>
        <c:delete val="0"/>
        <c:axPos val="l"/>
        <c:numFmt formatCode="0" sourceLinked="1"/>
        <c:majorTickMark val="none"/>
        <c:minorTickMark val="none"/>
        <c:tickLblPos val="nextTo"/>
        <c:txPr>
          <a:bodyPr rot="0" vert="horz"/>
          <a:lstStyle/>
          <a:p>
            <a:pPr>
              <a:defRPr/>
            </a:pPr>
            <a:endParaRPr lang="tr-TR"/>
          </a:p>
        </c:txPr>
        <c:crossAx val="200679424"/>
        <c:crosses val="autoZero"/>
        <c:crossBetween val="between"/>
      </c:valAx>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4969304368868788E-2"/>
          <c:y val="5.4684142395156746E-2"/>
          <c:w val="0.90124815249157975"/>
          <c:h val="0.3029808406985125"/>
        </c:manualLayout>
      </c:layout>
      <c:barChart>
        <c:barDir val="col"/>
        <c:grouping val="clustered"/>
        <c:varyColors val="0"/>
        <c:ser>
          <c:idx val="0"/>
          <c:order val="0"/>
          <c:spPr>
            <a:solidFill>
              <a:schemeClr val="accent5">
                <a:lumMod val="60000"/>
                <a:lumOff val="40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'Analiz 2.1'!$C$9:$C$53</c:f>
              <c:strCache>
                <c:ptCount val="33"/>
                <c:pt idx="0">
                  <c:v>ELİF ÜLKÜ GÖKÇE</c:v>
                </c:pt>
                <c:pt idx="1">
                  <c:v>MEHMET FARUK SAY</c:v>
                </c:pt>
                <c:pt idx="2">
                  <c:v>ZEHRA MİRA İÇALAN</c:v>
                </c:pt>
                <c:pt idx="3">
                  <c:v>SUAT BULUT</c:v>
                </c:pt>
                <c:pt idx="4">
                  <c:v>ATA EFE ÇETİN</c:v>
                </c:pt>
                <c:pt idx="5">
                  <c:v>BAHAR NUR UĞUR</c:v>
                </c:pt>
                <c:pt idx="6">
                  <c:v>BELİNAY PİYNAR</c:v>
                </c:pt>
                <c:pt idx="7">
                  <c:v>BERDAN YAĞIZ AKSAY</c:v>
                </c:pt>
                <c:pt idx="8">
                  <c:v>BERRANUR ASLI PİYASLI</c:v>
                </c:pt>
                <c:pt idx="9">
                  <c:v>BERTUĞ GÜR</c:v>
                </c:pt>
                <c:pt idx="10">
                  <c:v>CANSU KANLIADA</c:v>
                </c:pt>
                <c:pt idx="11">
                  <c:v>ÇINAR METİN AHI</c:v>
                </c:pt>
                <c:pt idx="12">
                  <c:v>ECEM ÖZTÜRK</c:v>
                </c:pt>
                <c:pt idx="13">
                  <c:v>ELİFNAZ YALÇINTAŞ</c:v>
                </c:pt>
                <c:pt idx="14">
                  <c:v>EMİN METE CERİT</c:v>
                </c:pt>
                <c:pt idx="15">
                  <c:v>EMRE YILMAZ</c:v>
                </c:pt>
                <c:pt idx="16">
                  <c:v>FATMA NİL YALNIZ</c:v>
                </c:pt>
                <c:pt idx="17">
                  <c:v>GİZEM KARAKOÇ</c:v>
                </c:pt>
                <c:pt idx="18">
                  <c:v>HÜDANUR GÜR</c:v>
                </c:pt>
                <c:pt idx="19">
                  <c:v>İLİM SAVAŞ KAŞIKCI</c:v>
                </c:pt>
                <c:pt idx="20">
                  <c:v>KAĞAN BERK ÇOLAK</c:v>
                </c:pt>
                <c:pt idx="21">
                  <c:v>KEREM TÜRKMEN</c:v>
                </c:pt>
                <c:pt idx="22">
                  <c:v>MELİH AVLAR</c:v>
                </c:pt>
                <c:pt idx="23">
                  <c:v>MİRA İLAY MARAŞLI</c:v>
                </c:pt>
                <c:pt idx="24">
                  <c:v>MİRAÇ KAPLAN</c:v>
                </c:pt>
                <c:pt idx="26">
                  <c:v>NİHAT KAĞAN DURSUN</c:v>
                </c:pt>
                <c:pt idx="27">
                  <c:v>SAMİ ÇINAR KÖKSOY</c:v>
                </c:pt>
                <c:pt idx="28">
                  <c:v>SENA ÇOPUR</c:v>
                </c:pt>
                <c:pt idx="29">
                  <c:v>SERDAR KAYRA KANGIN</c:v>
                </c:pt>
                <c:pt idx="30">
                  <c:v>YAĞMUR SENA TEKNEÇUKUR</c:v>
                </c:pt>
                <c:pt idx="31">
                  <c:v>EFLİN SAK</c:v>
                </c:pt>
                <c:pt idx="32">
                  <c:v>SILA DONBALOĞLU</c:v>
                </c:pt>
              </c:strCache>
            </c:strRef>
          </c:cat>
          <c:val>
            <c:numRef>
              <c:f>'Analiz 2.1'!$Y$9:$Y$53</c:f>
              <c:numCache>
                <c:formatCode>0</c:formatCode>
                <c:ptCount val="45"/>
                <c:pt idx="0">
                  <c:v>0</c:v>
                </c:pt>
                <c:pt idx="1">
                  <c:v>71</c:v>
                </c:pt>
                <c:pt idx="2">
                  <c:v>75</c:v>
                </c:pt>
                <c:pt idx="3">
                  <c:v>64</c:v>
                </c:pt>
                <c:pt idx="4">
                  <c:v>66</c:v>
                </c:pt>
                <c:pt idx="5">
                  <c:v>82</c:v>
                </c:pt>
                <c:pt idx="6">
                  <c:v>71</c:v>
                </c:pt>
                <c:pt idx="7">
                  <c:v>89</c:v>
                </c:pt>
                <c:pt idx="8">
                  <c:v>83</c:v>
                </c:pt>
                <c:pt idx="9">
                  <c:v>88</c:v>
                </c:pt>
                <c:pt idx="10">
                  <c:v>66</c:v>
                </c:pt>
                <c:pt idx="11">
                  <c:v>72</c:v>
                </c:pt>
                <c:pt idx="12">
                  <c:v>74</c:v>
                </c:pt>
                <c:pt idx="13">
                  <c:v>61</c:v>
                </c:pt>
                <c:pt idx="14">
                  <c:v>83</c:v>
                </c:pt>
                <c:pt idx="15">
                  <c:v>85</c:v>
                </c:pt>
                <c:pt idx="16">
                  <c:v>81</c:v>
                </c:pt>
                <c:pt idx="17">
                  <c:v>68</c:v>
                </c:pt>
                <c:pt idx="18">
                  <c:v>72</c:v>
                </c:pt>
                <c:pt idx="19">
                  <c:v>78</c:v>
                </c:pt>
                <c:pt idx="20">
                  <c:v>78</c:v>
                </c:pt>
                <c:pt idx="21">
                  <c:v>81</c:v>
                </c:pt>
                <c:pt idx="22">
                  <c:v>56</c:v>
                </c:pt>
                <c:pt idx="23">
                  <c:v>80</c:v>
                </c:pt>
                <c:pt idx="24">
                  <c:v>93</c:v>
                </c:pt>
                <c:pt idx="25">
                  <c:v>0</c:v>
                </c:pt>
                <c:pt idx="26">
                  <c:v>0</c:v>
                </c:pt>
                <c:pt idx="27">
                  <c:v>95</c:v>
                </c:pt>
                <c:pt idx="28">
                  <c:v>93</c:v>
                </c:pt>
                <c:pt idx="29">
                  <c:v>50</c:v>
                </c:pt>
                <c:pt idx="30">
                  <c:v>88</c:v>
                </c:pt>
                <c:pt idx="31">
                  <c:v>77</c:v>
                </c:pt>
                <c:pt idx="32">
                  <c:v>38</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0-D963-40C5-BBBD-3D0C1C612AAE}"/>
            </c:ext>
          </c:extLst>
        </c:ser>
        <c:dLbls>
          <c:showLegendKey val="0"/>
          <c:showVal val="0"/>
          <c:showCatName val="0"/>
          <c:showSerName val="0"/>
          <c:showPercent val="0"/>
          <c:showBubbleSize val="0"/>
        </c:dLbls>
        <c:gapWidth val="75"/>
        <c:axId val="201042944"/>
        <c:axId val="202582272"/>
      </c:barChart>
      <c:valAx>
        <c:axId val="202582272"/>
        <c:scaling>
          <c:orientation val="minMax"/>
        </c:scaling>
        <c:delete val="0"/>
        <c:axPos val="l"/>
        <c:majorGridlines/>
        <c:numFmt formatCode="0" sourceLinked="1"/>
        <c:majorTickMark val="out"/>
        <c:minorTickMark val="none"/>
        <c:tickLblPos val="nextTo"/>
        <c:crossAx val="201042944"/>
        <c:crosses val="autoZero"/>
        <c:crossBetween val="between"/>
      </c:valAx>
      <c:catAx>
        <c:axId val="201042944"/>
        <c:scaling>
          <c:orientation val="minMax"/>
        </c:scaling>
        <c:delete val="0"/>
        <c:axPos val="b"/>
        <c:numFmt formatCode="General" sourceLinked="1"/>
        <c:majorTickMark val="out"/>
        <c:minorTickMark val="none"/>
        <c:tickLblPos val="nextTo"/>
        <c:txPr>
          <a:bodyPr rot="-5400000" vert="horz"/>
          <a:lstStyle/>
          <a:p>
            <a:pPr>
              <a:defRPr/>
            </a:pPr>
            <a:endParaRPr lang="tr-TR"/>
          </a:p>
        </c:txPr>
        <c:crossAx val="202582272"/>
        <c:crosses val="autoZero"/>
        <c:auto val="1"/>
        <c:lblAlgn val="ctr"/>
        <c:lblOffset val="100"/>
        <c:noMultiLvlLbl val="0"/>
      </c:catAx>
      <c:spPr>
        <a:solidFill>
          <a:schemeClr val="bg1">
            <a:lumMod val="95000"/>
          </a:schemeClr>
        </a:solidFill>
        <a:ln w="25400" cap="flat" cmpd="sng" algn="ctr">
          <a:solidFill>
            <a:schemeClr val="accent5"/>
          </a:solidFill>
          <a:prstDash val="solid"/>
        </a:ln>
        <a:effectLst/>
      </c:spPr>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01618547681577"/>
          <c:y val="4.1666666666666664E-2"/>
          <c:w val="0.60840879265091863"/>
          <c:h val="0.83309419655876482"/>
        </c:manualLayout>
      </c:layout>
      <c:barChart>
        <c:barDir val="bar"/>
        <c:grouping val="stacked"/>
        <c:varyColors val="0"/>
        <c:ser>
          <c:idx val="0"/>
          <c:order val="0"/>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2.1'!$H$76:$H$80</c:f>
              <c:numCache>
                <c:formatCode>General</c:formatCode>
                <c:ptCount val="5"/>
              </c:numCache>
            </c:numRef>
          </c:val>
          <c:extLst>
            <c:ext xmlns:c16="http://schemas.microsoft.com/office/drawing/2014/chart" uri="{C3380CC4-5D6E-409C-BE32-E72D297353CC}">
              <c16:uniqueId val="{00000000-2EA7-452E-B2CD-C465DFA3CAF7}"/>
            </c:ext>
          </c:extLst>
        </c:ser>
        <c:ser>
          <c:idx val="1"/>
          <c:order val="1"/>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2.1'!$I$76:$I$80</c:f>
              <c:numCache>
                <c:formatCode>General</c:formatCode>
                <c:ptCount val="5"/>
              </c:numCache>
            </c:numRef>
          </c:val>
          <c:extLst>
            <c:ext xmlns:c16="http://schemas.microsoft.com/office/drawing/2014/chart" uri="{C3380CC4-5D6E-409C-BE32-E72D297353CC}">
              <c16:uniqueId val="{00000001-2EA7-452E-B2CD-C465DFA3CAF7}"/>
            </c:ext>
          </c:extLst>
        </c:ser>
        <c:ser>
          <c:idx val="2"/>
          <c:order val="2"/>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2.1'!$J$76:$J$80</c:f>
              <c:numCache>
                <c:formatCode>General</c:formatCode>
                <c:ptCount val="5"/>
              </c:numCache>
            </c:numRef>
          </c:val>
          <c:extLst>
            <c:ext xmlns:c16="http://schemas.microsoft.com/office/drawing/2014/chart" uri="{C3380CC4-5D6E-409C-BE32-E72D297353CC}">
              <c16:uniqueId val="{00000002-2EA7-452E-B2CD-C465DFA3CAF7}"/>
            </c:ext>
          </c:extLst>
        </c:ser>
        <c:ser>
          <c:idx val="3"/>
          <c:order val="3"/>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2.1'!$K$76:$K$80</c:f>
              <c:numCache>
                <c:formatCode>General</c:formatCode>
                <c:ptCount val="5"/>
              </c:numCache>
            </c:numRef>
          </c:val>
          <c:extLst>
            <c:ext xmlns:c16="http://schemas.microsoft.com/office/drawing/2014/chart" uri="{C3380CC4-5D6E-409C-BE32-E72D297353CC}">
              <c16:uniqueId val="{00000003-2EA7-452E-B2CD-C465DFA3CAF7}"/>
            </c:ext>
          </c:extLst>
        </c:ser>
        <c:ser>
          <c:idx val="4"/>
          <c:order val="4"/>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2.1'!$L$76:$L$80</c:f>
              <c:numCache>
                <c:formatCode>General</c:formatCode>
                <c:ptCount val="5"/>
              </c:numCache>
            </c:numRef>
          </c:val>
          <c:extLst>
            <c:ext xmlns:c16="http://schemas.microsoft.com/office/drawing/2014/chart" uri="{C3380CC4-5D6E-409C-BE32-E72D297353CC}">
              <c16:uniqueId val="{00000004-2EA7-452E-B2CD-C465DFA3CAF7}"/>
            </c:ext>
          </c:extLst>
        </c:ser>
        <c:ser>
          <c:idx val="5"/>
          <c:order val="5"/>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2.1'!$M$76:$M$80</c:f>
              <c:numCache>
                <c:formatCode>General</c:formatCode>
                <c:ptCount val="5"/>
              </c:numCache>
            </c:numRef>
          </c:val>
          <c:extLst>
            <c:ext xmlns:c16="http://schemas.microsoft.com/office/drawing/2014/chart" uri="{C3380CC4-5D6E-409C-BE32-E72D297353CC}">
              <c16:uniqueId val="{00000005-2EA7-452E-B2CD-C465DFA3CAF7}"/>
            </c:ext>
          </c:extLst>
        </c:ser>
        <c:ser>
          <c:idx val="6"/>
          <c:order val="6"/>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2.1'!$N$76:$N$80</c:f>
              <c:numCache>
                <c:formatCode>0</c:formatCode>
                <c:ptCount val="5"/>
                <c:pt idx="0">
                  <c:v>2</c:v>
                </c:pt>
                <c:pt idx="1">
                  <c:v>1</c:v>
                </c:pt>
                <c:pt idx="2">
                  <c:v>7</c:v>
                </c:pt>
                <c:pt idx="3">
                  <c:v>15</c:v>
                </c:pt>
                <c:pt idx="4">
                  <c:v>7</c:v>
                </c:pt>
              </c:numCache>
            </c:numRef>
          </c:val>
          <c:extLst>
            <c:ext xmlns:c16="http://schemas.microsoft.com/office/drawing/2014/chart" uri="{C3380CC4-5D6E-409C-BE32-E72D297353CC}">
              <c16:uniqueId val="{00000006-2EA7-452E-B2CD-C465DFA3CAF7}"/>
            </c:ext>
          </c:extLst>
        </c:ser>
        <c:ser>
          <c:idx val="7"/>
          <c:order val="7"/>
          <c:invertIfNegative val="0"/>
          <c:cat>
            <c:strRef>
              <c:f>'Analiz 2.1'!$G$76:$G$80</c:f>
              <c:strCache>
                <c:ptCount val="5"/>
                <c:pt idx="0">
                  <c:v>0-30      (BAŞARISIZ)</c:v>
                </c:pt>
                <c:pt idx="1">
                  <c:v>30-50    (BAŞARISIZ)</c:v>
                </c:pt>
                <c:pt idx="2">
                  <c:v>50-70    (BAŞARISIZ)</c:v>
                </c:pt>
                <c:pt idx="3">
                  <c:v>70- 85        (BAŞARILI)</c:v>
                </c:pt>
                <c:pt idx="4">
                  <c:v>85-100       (BAŞARILI)</c:v>
                </c:pt>
              </c:strCache>
            </c:strRef>
          </c:cat>
          <c:val>
            <c:numRef>
              <c:f>'Analiz 2.1'!$O$76:$O$80</c:f>
              <c:numCache>
                <c:formatCode>0</c:formatCode>
                <c:ptCount val="5"/>
              </c:numCache>
            </c:numRef>
          </c:val>
          <c:extLst>
            <c:ext xmlns:c16="http://schemas.microsoft.com/office/drawing/2014/chart" uri="{C3380CC4-5D6E-409C-BE32-E72D297353CC}">
              <c16:uniqueId val="{00000007-2EA7-452E-B2CD-C465DFA3CAF7}"/>
            </c:ext>
          </c:extLst>
        </c:ser>
        <c:dLbls>
          <c:showLegendKey val="0"/>
          <c:showVal val="0"/>
          <c:showCatName val="0"/>
          <c:showSerName val="0"/>
          <c:showPercent val="0"/>
          <c:showBubbleSize val="0"/>
        </c:dLbls>
        <c:gapWidth val="150"/>
        <c:overlap val="100"/>
        <c:axId val="202669568"/>
        <c:axId val="202583424"/>
      </c:barChart>
      <c:catAx>
        <c:axId val="202669568"/>
        <c:scaling>
          <c:orientation val="minMax"/>
        </c:scaling>
        <c:delete val="0"/>
        <c:axPos val="l"/>
        <c:numFmt formatCode="General" sourceLinked="0"/>
        <c:majorTickMark val="out"/>
        <c:minorTickMark val="none"/>
        <c:tickLblPos val="nextTo"/>
        <c:crossAx val="202583424"/>
        <c:crosses val="autoZero"/>
        <c:auto val="1"/>
        <c:lblAlgn val="ctr"/>
        <c:lblOffset val="100"/>
        <c:noMultiLvlLbl val="0"/>
      </c:catAx>
      <c:valAx>
        <c:axId val="202583424"/>
        <c:scaling>
          <c:orientation val="minMax"/>
        </c:scaling>
        <c:delete val="0"/>
        <c:axPos val="b"/>
        <c:majorGridlines/>
        <c:numFmt formatCode="General" sourceLinked="1"/>
        <c:majorTickMark val="out"/>
        <c:minorTickMark val="none"/>
        <c:tickLblPos val="nextTo"/>
        <c:crossAx val="202669568"/>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15"/>
    </mc:Choice>
    <mc:Fallback>
      <c:style val="15"/>
    </mc:Fallback>
  </mc:AlternateContent>
  <c:chart>
    <c:autoTitleDeleted val="1"/>
    <c:plotArea>
      <c:layout>
        <c:manualLayout>
          <c:layoutTarget val="inner"/>
          <c:xMode val="edge"/>
          <c:yMode val="edge"/>
          <c:x val="6.2502928435004712E-2"/>
          <c:y val="0.10070312639491492"/>
          <c:w val="0.91530846843841962"/>
          <c:h val="0.49973539021907987"/>
        </c:manualLayout>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'Analiz 2.2'!$E$54:$X$54</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C530-4E15-8693-1658C530269E}"/>
            </c:ext>
          </c:extLst>
        </c:ser>
        <c:dLbls>
          <c:showLegendKey val="0"/>
          <c:showVal val="0"/>
          <c:showCatName val="0"/>
          <c:showSerName val="0"/>
          <c:showPercent val="0"/>
          <c:showBubbleSize val="0"/>
        </c:dLbls>
        <c:gapWidth val="75"/>
        <c:axId val="203153408"/>
        <c:axId val="202586304"/>
      </c:barChart>
      <c:catAx>
        <c:axId val="203153408"/>
        <c:scaling>
          <c:orientation val="minMax"/>
        </c:scaling>
        <c:delete val="0"/>
        <c:axPos val="b"/>
        <c:numFmt formatCode="General" sourceLinked="1"/>
        <c:majorTickMark val="none"/>
        <c:minorTickMark val="none"/>
        <c:tickLblPos val="nextTo"/>
        <c:txPr>
          <a:bodyPr rot="0" vert="horz"/>
          <a:lstStyle/>
          <a:p>
            <a:pPr>
              <a:defRPr/>
            </a:pPr>
            <a:endParaRPr lang="tr-TR"/>
          </a:p>
        </c:txPr>
        <c:crossAx val="202586304"/>
        <c:crosses val="autoZero"/>
        <c:auto val="1"/>
        <c:lblAlgn val="ctr"/>
        <c:lblOffset val="100"/>
        <c:tickLblSkip val="1"/>
        <c:tickMarkSkip val="1"/>
        <c:noMultiLvlLbl val="0"/>
      </c:catAx>
      <c:valAx>
        <c:axId val="202586304"/>
        <c:scaling>
          <c:orientation val="minMax"/>
        </c:scaling>
        <c:delete val="0"/>
        <c:axPos val="l"/>
        <c:numFmt formatCode="0" sourceLinked="1"/>
        <c:majorTickMark val="none"/>
        <c:minorTickMark val="none"/>
        <c:tickLblPos val="nextTo"/>
        <c:txPr>
          <a:bodyPr rot="0" vert="horz"/>
          <a:lstStyle/>
          <a:p>
            <a:pPr>
              <a:defRPr/>
            </a:pPr>
            <a:endParaRPr lang="tr-TR"/>
          </a:p>
        </c:txPr>
        <c:crossAx val="203153408"/>
        <c:crosses val="autoZero"/>
        <c:crossBetween val="between"/>
      </c:valAx>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4969304368868788E-2"/>
          <c:y val="5.4684142395156746E-2"/>
          <c:w val="0.90124815249157975"/>
          <c:h val="0.3029808406985125"/>
        </c:manualLayout>
      </c:layout>
      <c:barChart>
        <c:barDir val="col"/>
        <c:grouping val="clustered"/>
        <c:varyColors val="0"/>
        <c:ser>
          <c:idx val="0"/>
          <c:order val="0"/>
          <c:spPr>
            <a:solidFill>
              <a:schemeClr val="accent5">
                <a:lumMod val="60000"/>
                <a:lumOff val="40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'Analiz 2.2'!$C$9:$C$53</c:f>
              <c:numCache>
                <c:formatCode>General</c:formatCode>
                <c:ptCount val="45"/>
              </c:numCache>
            </c:numRef>
          </c:cat>
          <c:val>
            <c:numRef>
              <c:f>'Analiz 2.2'!$Y$9:$Y$53</c:f>
              <c:numCache>
                <c:formatCode>0</c:formatCode>
                <c:ptCount val="4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0-24C5-40DB-B5AC-E14694543F46}"/>
            </c:ext>
          </c:extLst>
        </c:ser>
        <c:dLbls>
          <c:showLegendKey val="0"/>
          <c:showVal val="0"/>
          <c:showCatName val="0"/>
          <c:showSerName val="0"/>
          <c:showPercent val="0"/>
          <c:showBubbleSize val="0"/>
        </c:dLbls>
        <c:gapWidth val="75"/>
        <c:axId val="203153920"/>
        <c:axId val="203538432"/>
      </c:barChart>
      <c:valAx>
        <c:axId val="203538432"/>
        <c:scaling>
          <c:orientation val="minMax"/>
        </c:scaling>
        <c:delete val="0"/>
        <c:axPos val="l"/>
        <c:majorGridlines/>
        <c:numFmt formatCode="0" sourceLinked="1"/>
        <c:majorTickMark val="out"/>
        <c:minorTickMark val="none"/>
        <c:tickLblPos val="nextTo"/>
        <c:crossAx val="203153920"/>
        <c:crosses val="autoZero"/>
        <c:crossBetween val="between"/>
      </c:valAx>
      <c:catAx>
        <c:axId val="203153920"/>
        <c:scaling>
          <c:orientation val="minMax"/>
        </c:scaling>
        <c:delete val="0"/>
        <c:axPos val="b"/>
        <c:numFmt formatCode="General" sourceLinked="1"/>
        <c:majorTickMark val="out"/>
        <c:minorTickMark val="none"/>
        <c:tickLblPos val="nextTo"/>
        <c:txPr>
          <a:bodyPr rot="-5400000" vert="horz"/>
          <a:lstStyle/>
          <a:p>
            <a:pPr>
              <a:defRPr/>
            </a:pPr>
            <a:endParaRPr lang="tr-TR"/>
          </a:p>
        </c:txPr>
        <c:crossAx val="203538432"/>
        <c:crosses val="autoZero"/>
        <c:auto val="1"/>
        <c:lblAlgn val="ctr"/>
        <c:lblOffset val="100"/>
        <c:noMultiLvlLbl val="0"/>
      </c:catAx>
      <c:spPr>
        <a:solidFill>
          <a:schemeClr val="bg1">
            <a:lumMod val="95000"/>
          </a:schemeClr>
        </a:solidFill>
        <a:ln w="25400" cap="flat" cmpd="sng" algn="ctr">
          <a:solidFill>
            <a:schemeClr val="accent5"/>
          </a:solidFill>
          <a:prstDash val="solid"/>
        </a:ln>
        <a:effectLst/>
      </c:spPr>
    </c:plotArea>
    <c:plotVisOnly val="1"/>
    <c:dispBlanksAs val="gap"/>
    <c:showDLblsOverMax val="0"/>
  </c:chart>
  <c:printSettings>
    <c:headerFooter alignWithMargins="0"/>
    <c:pageMargins b="1" l="0.75000000000000311" r="0.75000000000000311" t="1"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01618547681577"/>
          <c:y val="4.1666666666666664E-2"/>
          <c:w val="0.60840879265091863"/>
          <c:h val="0.83309419655876482"/>
        </c:manualLayout>
      </c:layout>
      <c:barChart>
        <c:barDir val="bar"/>
        <c:grouping val="stacked"/>
        <c:varyColors val="0"/>
        <c:ser>
          <c:idx val="0"/>
          <c:order val="0"/>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2.2'!$H$76:$H$80</c:f>
              <c:numCache>
                <c:formatCode>General</c:formatCode>
                <c:ptCount val="5"/>
              </c:numCache>
            </c:numRef>
          </c:val>
          <c:extLst>
            <c:ext xmlns:c16="http://schemas.microsoft.com/office/drawing/2014/chart" uri="{C3380CC4-5D6E-409C-BE32-E72D297353CC}">
              <c16:uniqueId val="{00000000-2522-4D8B-B7C0-D30963A3C41F}"/>
            </c:ext>
          </c:extLst>
        </c:ser>
        <c:ser>
          <c:idx val="1"/>
          <c:order val="1"/>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2.2'!$I$76:$I$80</c:f>
              <c:numCache>
                <c:formatCode>General</c:formatCode>
                <c:ptCount val="5"/>
              </c:numCache>
            </c:numRef>
          </c:val>
          <c:extLst>
            <c:ext xmlns:c16="http://schemas.microsoft.com/office/drawing/2014/chart" uri="{C3380CC4-5D6E-409C-BE32-E72D297353CC}">
              <c16:uniqueId val="{00000001-2522-4D8B-B7C0-D30963A3C41F}"/>
            </c:ext>
          </c:extLst>
        </c:ser>
        <c:ser>
          <c:idx val="2"/>
          <c:order val="2"/>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2.2'!$J$76:$J$80</c:f>
              <c:numCache>
                <c:formatCode>General</c:formatCode>
                <c:ptCount val="5"/>
              </c:numCache>
            </c:numRef>
          </c:val>
          <c:extLst>
            <c:ext xmlns:c16="http://schemas.microsoft.com/office/drawing/2014/chart" uri="{C3380CC4-5D6E-409C-BE32-E72D297353CC}">
              <c16:uniqueId val="{00000002-2522-4D8B-B7C0-D30963A3C41F}"/>
            </c:ext>
          </c:extLst>
        </c:ser>
        <c:ser>
          <c:idx val="3"/>
          <c:order val="3"/>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2.2'!$K$76:$K$80</c:f>
              <c:numCache>
                <c:formatCode>General</c:formatCode>
                <c:ptCount val="5"/>
              </c:numCache>
            </c:numRef>
          </c:val>
          <c:extLst>
            <c:ext xmlns:c16="http://schemas.microsoft.com/office/drawing/2014/chart" uri="{C3380CC4-5D6E-409C-BE32-E72D297353CC}">
              <c16:uniqueId val="{00000003-2522-4D8B-B7C0-D30963A3C41F}"/>
            </c:ext>
          </c:extLst>
        </c:ser>
        <c:ser>
          <c:idx val="4"/>
          <c:order val="4"/>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2.2'!$L$76:$L$80</c:f>
              <c:numCache>
                <c:formatCode>General</c:formatCode>
                <c:ptCount val="5"/>
              </c:numCache>
            </c:numRef>
          </c:val>
          <c:extLst>
            <c:ext xmlns:c16="http://schemas.microsoft.com/office/drawing/2014/chart" uri="{C3380CC4-5D6E-409C-BE32-E72D297353CC}">
              <c16:uniqueId val="{00000004-2522-4D8B-B7C0-D30963A3C41F}"/>
            </c:ext>
          </c:extLst>
        </c:ser>
        <c:ser>
          <c:idx val="5"/>
          <c:order val="5"/>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2.2'!$M$76:$M$80</c:f>
              <c:numCache>
                <c:formatCode>General</c:formatCode>
                <c:ptCount val="5"/>
              </c:numCache>
            </c:numRef>
          </c:val>
          <c:extLst>
            <c:ext xmlns:c16="http://schemas.microsoft.com/office/drawing/2014/chart" uri="{C3380CC4-5D6E-409C-BE32-E72D297353CC}">
              <c16:uniqueId val="{00000005-2522-4D8B-B7C0-D30963A3C41F}"/>
            </c:ext>
          </c:extLst>
        </c:ser>
        <c:ser>
          <c:idx val="6"/>
          <c:order val="6"/>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2.2'!$N$76:$N$80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6-2522-4D8B-B7C0-D30963A3C41F}"/>
            </c:ext>
          </c:extLst>
        </c:ser>
        <c:ser>
          <c:idx val="7"/>
          <c:order val="7"/>
          <c:invertIfNegative val="0"/>
          <c:cat>
            <c:strRef>
              <c:f>'Analiz 2.2'!$G$76:$G$80</c:f>
              <c:strCache>
                <c:ptCount val="5"/>
                <c:pt idx="0">
                  <c:v>0-30      (BAŞARISIZ)</c:v>
                </c:pt>
                <c:pt idx="1">
                  <c:v>30-50    (BAŞARISIZ)</c:v>
                </c:pt>
                <c:pt idx="2">
                  <c:v>50-70    (BAŞARISIZ)</c:v>
                </c:pt>
                <c:pt idx="3">
                  <c:v>70- 85        (BAŞARILI)</c:v>
                </c:pt>
                <c:pt idx="4">
                  <c:v>85-100       (BAŞARILI)</c:v>
                </c:pt>
              </c:strCache>
            </c:strRef>
          </c:cat>
          <c:val>
            <c:numRef>
              <c:f>'Analiz 2.2'!$O$76:$O$80</c:f>
              <c:numCache>
                <c:formatCode>0</c:formatCode>
                <c:ptCount val="5"/>
              </c:numCache>
            </c:numRef>
          </c:val>
          <c:extLst>
            <c:ext xmlns:c16="http://schemas.microsoft.com/office/drawing/2014/chart" uri="{C3380CC4-5D6E-409C-BE32-E72D297353CC}">
              <c16:uniqueId val="{00000007-2522-4D8B-B7C0-D30963A3C41F}"/>
            </c:ext>
          </c:extLst>
        </c:ser>
        <c:dLbls>
          <c:showLegendKey val="0"/>
          <c:showVal val="0"/>
          <c:showCatName val="0"/>
          <c:showSerName val="0"/>
          <c:showPercent val="0"/>
          <c:showBubbleSize val="0"/>
        </c:dLbls>
        <c:gapWidth val="150"/>
        <c:overlap val="100"/>
        <c:axId val="203260416"/>
        <c:axId val="203540160"/>
      </c:barChart>
      <c:catAx>
        <c:axId val="203260416"/>
        <c:scaling>
          <c:orientation val="minMax"/>
        </c:scaling>
        <c:delete val="0"/>
        <c:axPos val="l"/>
        <c:numFmt formatCode="General" sourceLinked="0"/>
        <c:majorTickMark val="out"/>
        <c:minorTickMark val="none"/>
        <c:tickLblPos val="nextTo"/>
        <c:crossAx val="203540160"/>
        <c:crosses val="autoZero"/>
        <c:auto val="1"/>
        <c:lblAlgn val="ctr"/>
        <c:lblOffset val="100"/>
        <c:noMultiLvlLbl val="0"/>
      </c:catAx>
      <c:valAx>
        <c:axId val="203540160"/>
        <c:scaling>
          <c:orientation val="minMax"/>
        </c:scaling>
        <c:delete val="0"/>
        <c:axPos val="b"/>
        <c:majorGridlines/>
        <c:numFmt formatCode="General" sourceLinked="1"/>
        <c:majorTickMark val="out"/>
        <c:minorTickMark val="none"/>
        <c:tickLblPos val="nextTo"/>
        <c:crossAx val="203260416"/>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38100</xdr:colOff>
      <xdr:row>55</xdr:row>
      <xdr:rowOff>200025</xdr:rowOff>
    </xdr:from>
    <xdr:to>
      <xdr:col>26</xdr:col>
      <xdr:colOff>323850</xdr:colOff>
      <xdr:row>61</xdr:row>
      <xdr:rowOff>152401</xdr:rowOff>
    </xdr:to>
    <xdr:graphicFrame macro="">
      <xdr:nvGraphicFramePr>
        <xdr:cNvPr id="2"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63</xdr:row>
      <xdr:rowOff>19047</xdr:rowOff>
    </xdr:from>
    <xdr:to>
      <xdr:col>26</xdr:col>
      <xdr:colOff>428626</xdr:colOff>
      <xdr:row>73</xdr:row>
      <xdr:rowOff>0</xdr:rowOff>
    </xdr:to>
    <xdr:graphicFrame macro="">
      <xdr:nvGraphicFramePr>
        <xdr:cNvPr id="3"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314326</xdr:colOff>
      <xdr:row>78</xdr:row>
      <xdr:rowOff>133351</xdr:rowOff>
    </xdr:from>
    <xdr:to>
      <xdr:col>5</xdr:col>
      <xdr:colOff>314326</xdr:colOff>
      <xdr:row>88</xdr:row>
      <xdr:rowOff>19050</xdr:rowOff>
    </xdr:to>
    <xdr:graphicFrame macro="">
      <xdr:nvGraphicFramePr>
        <xdr:cNvPr id="6" name="5 Grafi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38100</xdr:colOff>
      <xdr:row>55</xdr:row>
      <xdr:rowOff>200025</xdr:rowOff>
    </xdr:from>
    <xdr:to>
      <xdr:col>26</xdr:col>
      <xdr:colOff>323850</xdr:colOff>
      <xdr:row>61</xdr:row>
      <xdr:rowOff>152401</xdr:rowOff>
    </xdr:to>
    <xdr:graphicFrame macro="">
      <xdr:nvGraphicFramePr>
        <xdr:cNvPr id="2"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63</xdr:row>
      <xdr:rowOff>19047</xdr:rowOff>
    </xdr:from>
    <xdr:to>
      <xdr:col>26</xdr:col>
      <xdr:colOff>428626</xdr:colOff>
      <xdr:row>73</xdr:row>
      <xdr:rowOff>0</xdr:rowOff>
    </xdr:to>
    <xdr:graphicFrame macro="">
      <xdr:nvGraphicFramePr>
        <xdr:cNvPr id="3"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123826</xdr:rowOff>
    </xdr:from>
    <xdr:to>
      <xdr:col>5</xdr:col>
      <xdr:colOff>257173</xdr:colOff>
      <xdr:row>87</xdr:row>
      <xdr:rowOff>142875</xdr:rowOff>
    </xdr:to>
    <xdr:graphicFrame macro="">
      <xdr:nvGraphicFramePr>
        <xdr:cNvPr id="4"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38100</xdr:colOff>
      <xdr:row>55</xdr:row>
      <xdr:rowOff>200025</xdr:rowOff>
    </xdr:from>
    <xdr:to>
      <xdr:col>26</xdr:col>
      <xdr:colOff>323850</xdr:colOff>
      <xdr:row>61</xdr:row>
      <xdr:rowOff>152401</xdr:rowOff>
    </xdr:to>
    <xdr:graphicFrame macro="">
      <xdr:nvGraphicFramePr>
        <xdr:cNvPr id="2"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63</xdr:row>
      <xdr:rowOff>19047</xdr:rowOff>
    </xdr:from>
    <xdr:to>
      <xdr:col>26</xdr:col>
      <xdr:colOff>428626</xdr:colOff>
      <xdr:row>73</xdr:row>
      <xdr:rowOff>0</xdr:rowOff>
    </xdr:to>
    <xdr:graphicFrame macro="">
      <xdr:nvGraphicFramePr>
        <xdr:cNvPr id="3"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123826</xdr:rowOff>
    </xdr:from>
    <xdr:to>
      <xdr:col>5</xdr:col>
      <xdr:colOff>257173</xdr:colOff>
      <xdr:row>87</xdr:row>
      <xdr:rowOff>142875</xdr:rowOff>
    </xdr:to>
    <xdr:graphicFrame macro="">
      <xdr:nvGraphicFramePr>
        <xdr:cNvPr id="4"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38100</xdr:colOff>
      <xdr:row>55</xdr:row>
      <xdr:rowOff>200025</xdr:rowOff>
    </xdr:from>
    <xdr:to>
      <xdr:col>26</xdr:col>
      <xdr:colOff>323850</xdr:colOff>
      <xdr:row>61</xdr:row>
      <xdr:rowOff>152401</xdr:rowOff>
    </xdr:to>
    <xdr:graphicFrame macro="">
      <xdr:nvGraphicFramePr>
        <xdr:cNvPr id="2"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63</xdr:row>
      <xdr:rowOff>19047</xdr:rowOff>
    </xdr:from>
    <xdr:to>
      <xdr:col>26</xdr:col>
      <xdr:colOff>428626</xdr:colOff>
      <xdr:row>73</xdr:row>
      <xdr:rowOff>0</xdr:rowOff>
    </xdr:to>
    <xdr:graphicFrame macro="">
      <xdr:nvGraphicFramePr>
        <xdr:cNvPr id="3"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123826</xdr:rowOff>
    </xdr:from>
    <xdr:to>
      <xdr:col>5</xdr:col>
      <xdr:colOff>257173</xdr:colOff>
      <xdr:row>87</xdr:row>
      <xdr:rowOff>142875</xdr:rowOff>
    </xdr:to>
    <xdr:graphicFrame macro="">
      <xdr:nvGraphicFramePr>
        <xdr:cNvPr id="4"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H19"/>
  <sheetViews>
    <sheetView tabSelected="1" workbookViewId="0">
      <selection activeCell="G8" sqref="G8"/>
    </sheetView>
  </sheetViews>
  <sheetFormatPr defaultRowHeight="14.4"/>
  <cols>
    <col min="2" max="2" width="17.88671875" bestFit="1" customWidth="1"/>
    <col min="3" max="3" width="1.5546875" bestFit="1" customWidth="1"/>
    <col min="4" max="4" width="47.5546875" customWidth="1"/>
    <col min="6" max="6" width="11.33203125" customWidth="1"/>
    <col min="7" max="7" width="12.33203125" customWidth="1"/>
    <col min="8" max="8" width="12.88671875" customWidth="1"/>
  </cols>
  <sheetData>
    <row r="2" spans="2:8" ht="24.9" customHeight="1">
      <c r="B2" s="24" t="s">
        <v>13</v>
      </c>
      <c r="C2" s="25" t="s">
        <v>14</v>
      </c>
      <c r="D2" s="60" t="s">
        <v>69</v>
      </c>
      <c r="F2" s="68"/>
      <c r="G2" s="69"/>
      <c r="H2" s="69"/>
    </row>
    <row r="3" spans="2:8" ht="24.9" customHeight="1">
      <c r="B3" s="24" t="s">
        <v>18</v>
      </c>
      <c r="C3" s="25" t="s">
        <v>14</v>
      </c>
      <c r="D3" s="60" t="s">
        <v>125</v>
      </c>
      <c r="F3" s="68"/>
      <c r="G3" s="69"/>
      <c r="H3" s="69"/>
    </row>
    <row r="4" spans="2:8" ht="24.9" customHeight="1">
      <c r="B4" s="24" t="s">
        <v>15</v>
      </c>
      <c r="C4" s="25" t="s">
        <v>14</v>
      </c>
      <c r="D4" s="60" t="s">
        <v>68</v>
      </c>
    </row>
    <row r="5" spans="2:8" ht="24.9" customHeight="1">
      <c r="B5" s="24" t="s">
        <v>16</v>
      </c>
      <c r="C5" s="25" t="s">
        <v>14</v>
      </c>
      <c r="D5" s="64" t="s">
        <v>70</v>
      </c>
    </row>
    <row r="6" spans="2:8" ht="24.9" customHeight="1">
      <c r="B6" s="24" t="s">
        <v>17</v>
      </c>
      <c r="C6" s="25" t="s">
        <v>14</v>
      </c>
      <c r="D6" s="60" t="s">
        <v>71</v>
      </c>
    </row>
    <row r="7" spans="2:8" ht="24.9" customHeight="1">
      <c r="B7" s="24" t="s">
        <v>32</v>
      </c>
      <c r="C7" s="25"/>
      <c r="D7" s="60" t="s">
        <v>57</v>
      </c>
    </row>
    <row r="8" spans="2:8" ht="24.9" customHeight="1">
      <c r="B8" s="63" t="s">
        <v>19</v>
      </c>
      <c r="C8" s="25" t="s">
        <v>14</v>
      </c>
      <c r="D8" s="60" t="s">
        <v>72</v>
      </c>
    </row>
    <row r="9" spans="2:8" ht="9.75" customHeight="1"/>
    <row r="10" spans="2:8" ht="6.75" customHeight="1"/>
    <row r="11" spans="2:8" ht="24.9" customHeight="1">
      <c r="B11" s="90" t="s">
        <v>66</v>
      </c>
      <c r="C11" s="90"/>
      <c r="D11" s="90"/>
    </row>
    <row r="12" spans="2:8" ht="24.9" customHeight="1">
      <c r="B12" s="90"/>
      <c r="C12" s="90"/>
      <c r="D12" s="90"/>
    </row>
    <row r="13" spans="2:8">
      <c r="B13" s="90"/>
      <c r="C13" s="90"/>
      <c r="D13" s="90"/>
    </row>
    <row r="14" spans="2:8" ht="61.5" customHeight="1">
      <c r="B14" s="90"/>
      <c r="C14" s="90"/>
      <c r="D14" s="90"/>
    </row>
    <row r="16" spans="2:8" ht="23.4">
      <c r="B16" s="91"/>
      <c r="C16" s="92"/>
      <c r="D16" s="92"/>
    </row>
    <row r="17" spans="2:5" ht="23.4">
      <c r="B17" s="91"/>
      <c r="C17" s="92"/>
      <c r="D17" s="92"/>
    </row>
    <row r="18" spans="2:5">
      <c r="B18" s="88"/>
      <c r="C18" s="88"/>
      <c r="D18" s="88"/>
    </row>
    <row r="19" spans="2:5" ht="48" customHeight="1">
      <c r="B19" s="89"/>
      <c r="C19" s="89"/>
      <c r="D19" s="89"/>
      <c r="E19" s="89"/>
    </row>
  </sheetData>
  <sheetProtection selectLockedCells="1"/>
  <mergeCells count="5">
    <mergeCell ref="B18:D18"/>
    <mergeCell ref="B19:E19"/>
    <mergeCell ref="B11:D14"/>
    <mergeCell ref="B16:D16"/>
    <mergeCell ref="B17:D17"/>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F151"/>
  <sheetViews>
    <sheetView topLeftCell="A82" workbookViewId="0">
      <selection activeCell="E84" sqref="E84"/>
    </sheetView>
  </sheetViews>
  <sheetFormatPr defaultRowHeight="14.4"/>
  <cols>
    <col min="1" max="1" width="5.88671875" bestFit="1" customWidth="1"/>
    <col min="2" max="2" width="39" style="28" customWidth="1"/>
    <col min="3" max="3" width="25.44140625" style="26" customWidth="1"/>
    <col min="4" max="4" width="3.109375" style="26" customWidth="1"/>
    <col min="5" max="5" width="53.44140625" style="26" customWidth="1"/>
    <col min="6" max="6" width="5" bestFit="1" customWidth="1"/>
  </cols>
  <sheetData>
    <row r="1" spans="1:6" ht="15" customHeight="1">
      <c r="A1" s="95" t="str">
        <f>Bilgiler!D2</f>
        <v>ATATÜRK ORTAOKULU</v>
      </c>
      <c r="B1" s="95"/>
      <c r="C1" s="95"/>
      <c r="D1" s="95"/>
      <c r="E1" s="95"/>
      <c r="F1" s="95"/>
    </row>
    <row r="2" spans="1:6" ht="15" customHeight="1">
      <c r="A2" s="95" t="e">
        <f>E7+E8</f>
        <v>#VALUE!</v>
      </c>
      <c r="B2" s="95"/>
      <c r="C2" s="95"/>
      <c r="D2" s="95"/>
      <c r="E2" s="95"/>
      <c r="F2" s="95"/>
    </row>
    <row r="3" spans="1:6" ht="15" customHeight="1">
      <c r="A3" s="94" t="s">
        <v>46</v>
      </c>
      <c r="B3" s="94"/>
      <c r="C3" s="94"/>
      <c r="D3" s="94"/>
      <c r="E3" s="94"/>
      <c r="F3" s="94"/>
    </row>
    <row r="4" spans="1:6" ht="28.5" customHeight="1">
      <c r="A4" s="3" t="s">
        <v>21</v>
      </c>
      <c r="B4" s="3" t="s">
        <v>2</v>
      </c>
      <c r="C4" s="3" t="s">
        <v>44</v>
      </c>
      <c r="D4" s="3" t="s">
        <v>45</v>
      </c>
      <c r="E4" s="3" t="s">
        <v>20</v>
      </c>
      <c r="F4" s="4" t="s">
        <v>12</v>
      </c>
    </row>
    <row r="5" spans="1:6" ht="15" customHeight="1" thickBot="1">
      <c r="A5" s="23">
        <v>1</v>
      </c>
      <c r="B5" s="30"/>
      <c r="C5" s="30"/>
      <c r="D5" s="31"/>
      <c r="E5" s="74" t="s">
        <v>74</v>
      </c>
      <c r="F5" s="32">
        <v>15</v>
      </c>
    </row>
    <row r="6" spans="1:6" ht="15" customHeight="1" thickBot="1">
      <c r="A6" s="23">
        <v>2</v>
      </c>
      <c r="B6" s="30"/>
      <c r="C6" s="30"/>
      <c r="D6" s="31"/>
      <c r="E6" s="74" t="s">
        <v>75</v>
      </c>
      <c r="F6" s="32">
        <v>20</v>
      </c>
    </row>
    <row r="7" spans="1:6" ht="15" customHeight="1" thickBot="1">
      <c r="A7" s="23">
        <v>3</v>
      </c>
      <c r="B7" s="30"/>
      <c r="C7" s="30"/>
      <c r="D7" s="31"/>
      <c r="E7" s="74" t="s">
        <v>110</v>
      </c>
      <c r="F7" s="32">
        <v>10</v>
      </c>
    </row>
    <row r="8" spans="1:6" ht="15" customHeight="1" thickBot="1">
      <c r="A8" s="23">
        <v>4</v>
      </c>
      <c r="B8" s="30"/>
      <c r="C8" s="30"/>
      <c r="D8" s="31"/>
      <c r="E8" s="74" t="s">
        <v>111</v>
      </c>
      <c r="F8" s="32">
        <v>10</v>
      </c>
    </row>
    <row r="9" spans="1:6" ht="15" customHeight="1" thickBot="1">
      <c r="A9" s="23">
        <v>5</v>
      </c>
      <c r="B9" s="30"/>
      <c r="C9" s="30"/>
      <c r="D9" s="31"/>
      <c r="E9" s="74" t="s">
        <v>76</v>
      </c>
      <c r="F9" s="32">
        <v>9</v>
      </c>
    </row>
    <row r="10" spans="1:6" ht="15" customHeight="1" thickBot="1">
      <c r="A10" s="23">
        <v>6</v>
      </c>
      <c r="B10" s="30"/>
      <c r="C10" s="30"/>
      <c r="D10" s="31"/>
      <c r="E10" s="74" t="s">
        <v>77</v>
      </c>
      <c r="F10" s="32">
        <v>9</v>
      </c>
    </row>
    <row r="11" spans="1:6" ht="15" customHeight="1" thickBot="1">
      <c r="A11" s="23">
        <v>7</v>
      </c>
      <c r="B11" s="30"/>
      <c r="C11" s="30"/>
      <c r="D11" s="31"/>
      <c r="E11" s="74" t="s">
        <v>73</v>
      </c>
      <c r="F11" s="32">
        <v>27</v>
      </c>
    </row>
    <row r="12" spans="1:6" ht="15" customHeight="1" thickBot="1">
      <c r="A12" s="23">
        <v>8</v>
      </c>
      <c r="B12" s="30"/>
      <c r="C12" s="30"/>
      <c r="D12" s="31"/>
      <c r="E12" s="74"/>
      <c r="F12" s="32"/>
    </row>
    <row r="13" spans="1:6" ht="15" customHeight="1">
      <c r="A13" s="23">
        <v>9</v>
      </c>
      <c r="B13" s="30"/>
      <c r="C13" s="30"/>
      <c r="D13" s="31"/>
      <c r="E13" s="31"/>
      <c r="F13" s="32"/>
    </row>
    <row r="14" spans="1:6" ht="15" customHeight="1">
      <c r="A14" s="23">
        <v>10</v>
      </c>
      <c r="B14" s="30"/>
      <c r="C14" s="30"/>
      <c r="D14" s="31"/>
      <c r="E14" s="31"/>
      <c r="F14" s="32"/>
    </row>
    <row r="15" spans="1:6" ht="15" customHeight="1">
      <c r="A15" s="23">
        <v>11</v>
      </c>
      <c r="B15" s="30"/>
      <c r="C15" s="30"/>
      <c r="D15" s="31"/>
      <c r="E15" s="31"/>
      <c r="F15" s="32"/>
    </row>
    <row r="16" spans="1:6" ht="15" customHeight="1">
      <c r="A16" s="23">
        <v>12</v>
      </c>
      <c r="B16" s="30"/>
      <c r="C16" s="30"/>
      <c r="D16" s="31"/>
      <c r="E16" s="31"/>
      <c r="F16" s="32"/>
    </row>
    <row r="17" spans="1:6" ht="15" customHeight="1">
      <c r="A17" s="23">
        <v>13</v>
      </c>
      <c r="B17" s="30"/>
      <c r="C17" s="30"/>
      <c r="D17" s="31"/>
      <c r="E17" s="31"/>
      <c r="F17" s="32"/>
    </row>
    <row r="18" spans="1:6" ht="15" customHeight="1">
      <c r="A18" s="23">
        <v>14</v>
      </c>
      <c r="B18" s="30"/>
      <c r="C18" s="30"/>
      <c r="D18" s="31"/>
      <c r="E18" s="31"/>
      <c r="F18" s="32"/>
    </row>
    <row r="19" spans="1:6" ht="15" customHeight="1">
      <c r="A19" s="23">
        <v>15</v>
      </c>
      <c r="B19" s="30"/>
      <c r="C19" s="30"/>
      <c r="D19" s="31"/>
      <c r="E19" s="31"/>
      <c r="F19" s="32"/>
    </row>
    <row r="20" spans="1:6" ht="15" customHeight="1">
      <c r="A20" s="23">
        <v>16</v>
      </c>
      <c r="B20" s="30"/>
      <c r="C20" s="30"/>
      <c r="D20" s="31"/>
      <c r="E20" s="31"/>
      <c r="F20" s="32"/>
    </row>
    <row r="21" spans="1:6" ht="15" customHeight="1">
      <c r="A21" s="23">
        <v>17</v>
      </c>
      <c r="B21" s="30"/>
      <c r="C21" s="30"/>
      <c r="D21" s="31"/>
      <c r="E21" s="31"/>
      <c r="F21" s="32"/>
    </row>
    <row r="22" spans="1:6" ht="15" customHeight="1">
      <c r="A22" s="33">
        <v>18</v>
      </c>
      <c r="B22" s="30"/>
      <c r="C22" s="30"/>
      <c r="D22" s="31"/>
      <c r="E22" s="31"/>
      <c r="F22" s="32"/>
    </row>
    <row r="23" spans="1:6" ht="15" customHeight="1">
      <c r="A23" s="33">
        <v>19</v>
      </c>
      <c r="B23" s="30"/>
      <c r="C23" s="30"/>
      <c r="D23" s="31"/>
      <c r="E23" s="31"/>
      <c r="F23" s="32"/>
    </row>
    <row r="24" spans="1:6" ht="15" customHeight="1">
      <c r="A24" s="33">
        <v>20</v>
      </c>
      <c r="B24" s="30"/>
      <c r="C24" s="30"/>
      <c r="D24" s="31"/>
      <c r="E24" s="31"/>
      <c r="F24" s="32"/>
    </row>
    <row r="25" spans="1:6" ht="15" customHeight="1">
      <c r="A25" s="33">
        <v>21</v>
      </c>
      <c r="B25" s="30"/>
      <c r="C25" s="30"/>
      <c r="D25" s="31"/>
      <c r="E25" s="31"/>
      <c r="F25" s="32"/>
    </row>
    <row r="26" spans="1:6" ht="15" customHeight="1">
      <c r="A26" s="33">
        <v>22</v>
      </c>
      <c r="B26" s="30"/>
      <c r="C26" s="30"/>
      <c r="D26" s="31"/>
      <c r="E26" s="31"/>
      <c r="F26" s="32"/>
    </row>
    <row r="27" spans="1:6" ht="15" customHeight="1">
      <c r="A27" s="33">
        <v>23</v>
      </c>
      <c r="B27" s="30"/>
      <c r="C27" s="30"/>
      <c r="D27" s="31"/>
      <c r="E27" s="31"/>
      <c r="F27" s="32"/>
    </row>
    <row r="28" spans="1:6" ht="15" customHeight="1">
      <c r="A28" s="33">
        <v>24</v>
      </c>
      <c r="B28" s="30"/>
      <c r="C28" s="30"/>
      <c r="D28" s="31"/>
      <c r="E28" s="31"/>
      <c r="F28" s="32"/>
    </row>
    <row r="29" spans="1:6" ht="15" customHeight="1">
      <c r="A29" s="33">
        <v>25</v>
      </c>
      <c r="B29" s="30"/>
      <c r="C29" s="30"/>
      <c r="D29" s="31"/>
      <c r="E29" s="31"/>
      <c r="F29" s="32"/>
    </row>
    <row r="30" spans="1:6" ht="30" customHeight="1">
      <c r="A30" s="93" t="s">
        <v>5</v>
      </c>
      <c r="B30" s="93"/>
      <c r="C30" s="93"/>
      <c r="D30" s="93"/>
      <c r="E30" s="93"/>
      <c r="F30" s="23">
        <f>SUM(F5:F29)</f>
        <v>100</v>
      </c>
    </row>
    <row r="34" spans="1:6">
      <c r="C34" s="27" t="str">
        <f>Bilgiler!D6</f>
        <v>Engin YAZAN</v>
      </c>
    </row>
    <row r="35" spans="1:6">
      <c r="C35" s="27" t="str">
        <f>Bilgiler!D7</f>
        <v>TÜRKÇE ÖĞRETMENİ</v>
      </c>
    </row>
    <row r="36" spans="1:6">
      <c r="E36" s="27" t="str">
        <f>Bilgiler!D8</f>
        <v>MEHMET ALTINDAĞ</v>
      </c>
    </row>
    <row r="37" spans="1:6">
      <c r="E37" s="27" t="s">
        <v>19</v>
      </c>
    </row>
    <row r="39" spans="1:6">
      <c r="A39" s="95" t="str">
        <f>Bilgiler!D2</f>
        <v>ATATÜRK ORTAOKULU</v>
      </c>
      <c r="B39" s="95"/>
      <c r="C39" s="95"/>
      <c r="D39" s="95"/>
      <c r="E39" s="95"/>
      <c r="F39" s="95"/>
    </row>
    <row r="40" spans="1:6">
      <c r="A40" s="95" t="str">
        <f>Bilgiler!D4</f>
        <v>TÜRKÇE</v>
      </c>
      <c r="B40" s="95"/>
      <c r="C40" s="95"/>
      <c r="D40" s="95"/>
      <c r="E40" s="95"/>
      <c r="F40" s="95"/>
    </row>
    <row r="41" spans="1:6">
      <c r="A41" s="94" t="s">
        <v>49</v>
      </c>
      <c r="B41" s="94"/>
      <c r="C41" s="94"/>
      <c r="D41" s="94"/>
      <c r="E41" s="94"/>
      <c r="F41" s="94"/>
    </row>
    <row r="42" spans="1:6" ht="250.8">
      <c r="A42" s="3" t="s">
        <v>21</v>
      </c>
      <c r="B42" s="3" t="s">
        <v>2</v>
      </c>
      <c r="C42" s="3" t="s">
        <v>44</v>
      </c>
      <c r="D42" s="3" t="s">
        <v>45</v>
      </c>
      <c r="E42" s="3" t="s">
        <v>20</v>
      </c>
      <c r="F42" s="4" t="s">
        <v>12</v>
      </c>
    </row>
    <row r="43" spans="1:6" ht="26.25" customHeight="1">
      <c r="A43" s="35">
        <v>1</v>
      </c>
      <c r="B43" s="30"/>
      <c r="C43" s="30"/>
      <c r="D43" s="31"/>
      <c r="E43" s="31" t="s">
        <v>74</v>
      </c>
      <c r="F43" s="32">
        <v>15</v>
      </c>
    </row>
    <row r="44" spans="1:6">
      <c r="A44" s="35">
        <v>2</v>
      </c>
      <c r="B44" s="30"/>
      <c r="C44" s="30"/>
      <c r="D44" s="31"/>
      <c r="E44" s="31" t="s">
        <v>112</v>
      </c>
      <c r="F44" s="32">
        <v>5</v>
      </c>
    </row>
    <row r="45" spans="1:6" ht="26.4">
      <c r="A45" s="35">
        <v>3</v>
      </c>
      <c r="B45" s="30"/>
      <c r="C45" s="30"/>
      <c r="D45" s="31"/>
      <c r="E45" s="31" t="s">
        <v>113</v>
      </c>
      <c r="F45" s="32">
        <v>20</v>
      </c>
    </row>
    <row r="46" spans="1:6" ht="26.4">
      <c r="A46" s="35">
        <v>4</v>
      </c>
      <c r="B46" s="30"/>
      <c r="C46" s="30"/>
      <c r="D46" s="31"/>
      <c r="E46" s="31" t="s">
        <v>114</v>
      </c>
      <c r="F46" s="32">
        <v>15</v>
      </c>
    </row>
    <row r="47" spans="1:6" ht="15" customHeight="1">
      <c r="A47" s="35">
        <v>5</v>
      </c>
      <c r="B47" s="30"/>
      <c r="C47" s="30"/>
      <c r="D47" s="31"/>
      <c r="E47" s="31" t="s">
        <v>115</v>
      </c>
      <c r="F47" s="32">
        <v>15</v>
      </c>
    </row>
    <row r="48" spans="1:6">
      <c r="A48" s="35">
        <v>6</v>
      </c>
      <c r="B48" s="30"/>
      <c r="C48" s="30"/>
      <c r="D48" s="31"/>
      <c r="E48" s="31" t="s">
        <v>116</v>
      </c>
      <c r="F48" s="32">
        <v>30</v>
      </c>
    </row>
    <row r="49" spans="1:6">
      <c r="A49" s="35">
        <v>7</v>
      </c>
      <c r="B49" s="30"/>
      <c r="C49" s="30"/>
      <c r="D49" s="31"/>
      <c r="E49" s="31"/>
      <c r="F49" s="32"/>
    </row>
    <row r="50" spans="1:6">
      <c r="A50" s="35">
        <v>8</v>
      </c>
      <c r="B50" s="30"/>
      <c r="C50" s="30"/>
      <c r="D50" s="31"/>
      <c r="E50" s="31"/>
      <c r="F50" s="32"/>
    </row>
    <row r="51" spans="1:6">
      <c r="A51" s="35">
        <v>9</v>
      </c>
      <c r="B51" s="30"/>
      <c r="C51" s="30"/>
      <c r="D51" s="31"/>
      <c r="E51" s="31"/>
      <c r="F51" s="32"/>
    </row>
    <row r="52" spans="1:6">
      <c r="A52" s="35">
        <v>10</v>
      </c>
      <c r="B52" s="30"/>
      <c r="C52" s="30"/>
      <c r="D52" s="31"/>
      <c r="E52" s="31"/>
      <c r="F52" s="32"/>
    </row>
    <row r="53" spans="1:6">
      <c r="A53" s="35">
        <v>11</v>
      </c>
      <c r="B53" s="30"/>
      <c r="C53" s="30"/>
      <c r="D53" s="31"/>
      <c r="E53" s="31"/>
      <c r="F53" s="32"/>
    </row>
    <row r="54" spans="1:6">
      <c r="A54" s="35">
        <v>12</v>
      </c>
      <c r="B54" s="30"/>
      <c r="C54" s="30"/>
      <c r="D54" s="31"/>
      <c r="E54" s="31"/>
      <c r="F54" s="32"/>
    </row>
    <row r="55" spans="1:6">
      <c r="A55" s="35">
        <v>13</v>
      </c>
      <c r="B55" s="30"/>
      <c r="C55" s="30"/>
      <c r="D55" s="31"/>
      <c r="E55" s="31"/>
      <c r="F55" s="32"/>
    </row>
    <row r="56" spans="1:6">
      <c r="A56" s="35">
        <v>14</v>
      </c>
      <c r="B56" s="30"/>
      <c r="C56" s="30"/>
      <c r="D56" s="31"/>
      <c r="E56" s="31"/>
      <c r="F56" s="32"/>
    </row>
    <row r="57" spans="1:6">
      <c r="A57" s="35">
        <v>15</v>
      </c>
      <c r="B57" s="30"/>
      <c r="C57" s="30"/>
      <c r="D57" s="31"/>
      <c r="E57" s="31"/>
      <c r="F57" s="32"/>
    </row>
    <row r="58" spans="1:6">
      <c r="A58" s="35">
        <v>16</v>
      </c>
      <c r="B58" s="30"/>
      <c r="C58" s="30"/>
      <c r="D58" s="31"/>
      <c r="E58" s="31"/>
      <c r="F58" s="32"/>
    </row>
    <row r="59" spans="1:6">
      <c r="A59" s="35">
        <v>17</v>
      </c>
      <c r="B59" s="30"/>
      <c r="C59" s="30"/>
      <c r="D59" s="31"/>
      <c r="E59" s="31"/>
      <c r="F59" s="32"/>
    </row>
    <row r="60" spans="1:6">
      <c r="A60" s="35">
        <v>18</v>
      </c>
      <c r="B60" s="30"/>
      <c r="C60" s="30"/>
      <c r="D60" s="31"/>
      <c r="E60" s="31"/>
      <c r="F60" s="32"/>
    </row>
    <row r="61" spans="1:6">
      <c r="A61" s="35">
        <v>19</v>
      </c>
      <c r="B61" s="30"/>
      <c r="C61" s="30"/>
      <c r="D61" s="31"/>
      <c r="E61" s="31"/>
      <c r="F61" s="32"/>
    </row>
    <row r="62" spans="1:6">
      <c r="A62" s="35">
        <v>20</v>
      </c>
      <c r="B62" s="30"/>
      <c r="C62" s="30"/>
      <c r="D62" s="31"/>
      <c r="E62" s="31"/>
      <c r="F62" s="32"/>
    </row>
    <row r="63" spans="1:6">
      <c r="A63" s="35">
        <v>21</v>
      </c>
      <c r="B63" s="30"/>
      <c r="C63" s="30"/>
      <c r="D63" s="31"/>
      <c r="E63" s="31"/>
      <c r="F63" s="32"/>
    </row>
    <row r="64" spans="1:6">
      <c r="A64" s="35">
        <v>22</v>
      </c>
      <c r="B64" s="30"/>
      <c r="C64" s="30"/>
      <c r="D64" s="31"/>
      <c r="E64" s="31"/>
      <c r="F64" s="32"/>
    </row>
    <row r="65" spans="1:6">
      <c r="A65" s="35">
        <v>23</v>
      </c>
      <c r="B65" s="30"/>
      <c r="C65" s="30"/>
      <c r="D65" s="31"/>
      <c r="E65" s="31"/>
      <c r="F65" s="32"/>
    </row>
    <row r="66" spans="1:6">
      <c r="A66" s="35">
        <v>24</v>
      </c>
      <c r="B66" s="30"/>
      <c r="C66" s="30"/>
      <c r="D66" s="31"/>
      <c r="E66" s="31"/>
      <c r="F66" s="32"/>
    </row>
    <row r="67" spans="1:6">
      <c r="A67" s="35">
        <v>25</v>
      </c>
      <c r="B67" s="30"/>
      <c r="C67" s="30"/>
      <c r="D67" s="31"/>
      <c r="E67" s="31"/>
      <c r="F67" s="32"/>
    </row>
    <row r="68" spans="1:6">
      <c r="A68" s="93" t="s">
        <v>5</v>
      </c>
      <c r="B68" s="93"/>
      <c r="C68" s="93"/>
      <c r="D68" s="93"/>
      <c r="E68" s="93"/>
      <c r="F68" s="35">
        <f>SUM(F43:F67)</f>
        <v>100</v>
      </c>
    </row>
    <row r="72" spans="1:6">
      <c r="C72" s="27" t="str">
        <f>Bilgiler!D6</f>
        <v>Engin YAZAN</v>
      </c>
    </row>
    <row r="73" spans="1:6">
      <c r="C73" s="27" t="str">
        <f>Bilgiler!D7</f>
        <v>TÜRKÇE ÖĞRETMENİ</v>
      </c>
    </row>
    <row r="74" spans="1:6">
      <c r="E74" s="27" t="str">
        <f>Bilgiler!D8</f>
        <v>MEHMET ALTINDAĞ</v>
      </c>
    </row>
    <row r="75" spans="1:6">
      <c r="E75" s="27" t="s">
        <v>19</v>
      </c>
    </row>
    <row r="77" spans="1:6">
      <c r="A77" s="95" t="str">
        <f>Bilgiler!D2</f>
        <v>ATATÜRK ORTAOKULU</v>
      </c>
      <c r="B77" s="95"/>
      <c r="C77" s="95"/>
      <c r="D77" s="95"/>
      <c r="E77" s="95"/>
      <c r="F77" s="95"/>
    </row>
    <row r="78" spans="1:6">
      <c r="A78" s="95" t="str">
        <f>Bilgiler!D4</f>
        <v>TÜRKÇE</v>
      </c>
      <c r="B78" s="95"/>
      <c r="C78" s="95"/>
      <c r="D78" s="95"/>
      <c r="E78" s="95"/>
      <c r="F78" s="95"/>
    </row>
    <row r="79" spans="1:6">
      <c r="A79" s="94" t="s">
        <v>50</v>
      </c>
      <c r="B79" s="94"/>
      <c r="C79" s="94"/>
      <c r="D79" s="94"/>
      <c r="E79" s="94"/>
      <c r="F79" s="94"/>
    </row>
    <row r="80" spans="1:6" ht="250.8">
      <c r="A80" s="3" t="s">
        <v>21</v>
      </c>
      <c r="B80" s="3" t="s">
        <v>2</v>
      </c>
      <c r="C80" s="3" t="s">
        <v>44</v>
      </c>
      <c r="D80" s="3" t="s">
        <v>45</v>
      </c>
      <c r="E80" s="3" t="s">
        <v>20</v>
      </c>
      <c r="F80" s="4" t="s">
        <v>12</v>
      </c>
    </row>
    <row r="81" spans="1:6">
      <c r="A81" s="35">
        <v>1</v>
      </c>
      <c r="B81" s="30"/>
      <c r="C81" s="30"/>
      <c r="D81" s="31"/>
      <c r="E81" s="31" t="s">
        <v>118</v>
      </c>
      <c r="F81" s="32">
        <v>10</v>
      </c>
    </row>
    <row r="82" spans="1:6">
      <c r="A82" s="35">
        <v>2</v>
      </c>
      <c r="B82" s="30"/>
      <c r="C82" s="30"/>
      <c r="D82" s="31"/>
      <c r="E82" s="31" t="s">
        <v>119</v>
      </c>
      <c r="F82" s="32">
        <v>10</v>
      </c>
    </row>
    <row r="83" spans="1:6" ht="26.4">
      <c r="A83" s="35">
        <v>3</v>
      </c>
      <c r="B83" s="30"/>
      <c r="C83" s="30"/>
      <c r="D83" s="31"/>
      <c r="E83" s="31" t="s">
        <v>120</v>
      </c>
      <c r="F83" s="32">
        <v>9</v>
      </c>
    </row>
    <row r="84" spans="1:6" ht="26.4">
      <c r="A84" s="35">
        <v>4</v>
      </c>
      <c r="B84" s="30"/>
      <c r="C84" s="30"/>
      <c r="D84" s="31"/>
      <c r="E84" s="31" t="s">
        <v>121</v>
      </c>
      <c r="F84" s="32">
        <v>14</v>
      </c>
    </row>
    <row r="85" spans="1:6" ht="26.4">
      <c r="A85" s="35">
        <v>5</v>
      </c>
      <c r="B85" s="30"/>
      <c r="C85" s="30"/>
      <c r="D85" s="31"/>
      <c r="E85" s="31" t="s">
        <v>121</v>
      </c>
      <c r="F85" s="32">
        <v>16</v>
      </c>
    </row>
    <row r="86" spans="1:6">
      <c r="A86" s="35">
        <v>6</v>
      </c>
      <c r="B86" s="30"/>
      <c r="C86" s="30"/>
      <c r="D86" s="31"/>
      <c r="E86" s="31" t="s">
        <v>122</v>
      </c>
      <c r="F86" s="32">
        <v>16</v>
      </c>
    </row>
    <row r="87" spans="1:6">
      <c r="A87" s="35">
        <v>7</v>
      </c>
      <c r="B87" s="30"/>
      <c r="C87" s="30"/>
      <c r="D87" s="31"/>
      <c r="E87" s="31" t="s">
        <v>123</v>
      </c>
      <c r="F87" s="32">
        <v>25</v>
      </c>
    </row>
    <row r="88" spans="1:6">
      <c r="A88" s="35">
        <v>8</v>
      </c>
      <c r="B88" s="30"/>
      <c r="C88" s="30"/>
      <c r="D88" s="31"/>
      <c r="E88" s="31"/>
      <c r="F88" s="32"/>
    </row>
    <row r="89" spans="1:6">
      <c r="A89" s="35">
        <v>9</v>
      </c>
      <c r="B89" s="30"/>
      <c r="C89" s="30"/>
      <c r="D89" s="31"/>
      <c r="E89" s="31"/>
      <c r="F89" s="32"/>
    </row>
    <row r="90" spans="1:6">
      <c r="A90" s="35">
        <v>10</v>
      </c>
      <c r="B90" s="30"/>
      <c r="C90" s="30"/>
      <c r="D90" s="31"/>
      <c r="E90" s="31"/>
      <c r="F90" s="32"/>
    </row>
    <row r="91" spans="1:6">
      <c r="A91" s="35">
        <v>11</v>
      </c>
      <c r="B91" s="30"/>
      <c r="C91" s="30"/>
      <c r="D91" s="31"/>
      <c r="E91" s="31"/>
      <c r="F91" s="32"/>
    </row>
    <row r="92" spans="1:6">
      <c r="A92" s="35">
        <v>12</v>
      </c>
      <c r="B92" s="30"/>
      <c r="C92" s="30"/>
      <c r="D92" s="31"/>
      <c r="E92" s="31"/>
      <c r="F92" s="32"/>
    </row>
    <row r="93" spans="1:6">
      <c r="A93" s="35">
        <v>13</v>
      </c>
      <c r="B93" s="30"/>
      <c r="C93" s="30"/>
      <c r="D93" s="31"/>
      <c r="E93" s="31"/>
      <c r="F93" s="32"/>
    </row>
    <row r="94" spans="1:6">
      <c r="A94" s="35">
        <v>14</v>
      </c>
      <c r="B94" s="30"/>
      <c r="C94" s="30"/>
      <c r="D94" s="31"/>
      <c r="E94" s="31"/>
      <c r="F94" s="32"/>
    </row>
    <row r="95" spans="1:6">
      <c r="A95" s="35">
        <v>15</v>
      </c>
      <c r="B95" s="30"/>
      <c r="C95" s="30"/>
      <c r="D95" s="31"/>
      <c r="E95" s="31"/>
      <c r="F95" s="32"/>
    </row>
    <row r="96" spans="1:6">
      <c r="A96" s="35">
        <v>16</v>
      </c>
      <c r="B96" s="30"/>
      <c r="C96" s="30"/>
      <c r="D96" s="31"/>
      <c r="E96" s="31"/>
      <c r="F96" s="32"/>
    </row>
    <row r="97" spans="1:6">
      <c r="A97" s="35">
        <v>17</v>
      </c>
      <c r="B97" s="30"/>
      <c r="C97" s="30"/>
      <c r="D97" s="31"/>
      <c r="E97" s="31"/>
      <c r="F97" s="32"/>
    </row>
    <row r="98" spans="1:6">
      <c r="A98" s="35">
        <v>18</v>
      </c>
      <c r="B98" s="30"/>
      <c r="C98" s="30"/>
      <c r="D98" s="31"/>
      <c r="E98" s="31"/>
      <c r="F98" s="32"/>
    </row>
    <row r="99" spans="1:6">
      <c r="A99" s="35">
        <v>19</v>
      </c>
      <c r="B99" s="30"/>
      <c r="C99" s="30"/>
      <c r="D99" s="31"/>
      <c r="E99" s="31"/>
      <c r="F99" s="32"/>
    </row>
    <row r="100" spans="1:6">
      <c r="A100" s="35">
        <v>20</v>
      </c>
      <c r="B100" s="30"/>
      <c r="C100" s="30"/>
      <c r="D100" s="31"/>
      <c r="E100" s="31"/>
      <c r="F100" s="32"/>
    </row>
    <row r="101" spans="1:6">
      <c r="A101" s="35">
        <v>21</v>
      </c>
      <c r="B101" s="30"/>
      <c r="C101" s="30"/>
      <c r="D101" s="31"/>
      <c r="E101" s="31"/>
      <c r="F101" s="32"/>
    </row>
    <row r="102" spans="1:6">
      <c r="A102" s="35">
        <v>22</v>
      </c>
      <c r="B102" s="30"/>
      <c r="C102" s="30"/>
      <c r="D102" s="31"/>
      <c r="E102" s="31"/>
      <c r="F102" s="32"/>
    </row>
    <row r="103" spans="1:6">
      <c r="A103" s="35">
        <v>23</v>
      </c>
      <c r="B103" s="30"/>
      <c r="C103" s="30"/>
      <c r="D103" s="31"/>
      <c r="E103" s="31"/>
      <c r="F103" s="32"/>
    </row>
    <row r="104" spans="1:6">
      <c r="A104" s="35">
        <v>24</v>
      </c>
      <c r="B104" s="30"/>
      <c r="C104" s="30"/>
      <c r="D104" s="31"/>
      <c r="E104" s="31"/>
      <c r="F104" s="32"/>
    </row>
    <row r="105" spans="1:6">
      <c r="A105" s="35">
        <v>25</v>
      </c>
      <c r="B105" s="30"/>
      <c r="C105" s="30"/>
      <c r="D105" s="31"/>
      <c r="E105" s="31"/>
      <c r="F105" s="32"/>
    </row>
    <row r="106" spans="1:6">
      <c r="A106" s="93" t="s">
        <v>5</v>
      </c>
      <c r="B106" s="93"/>
      <c r="C106" s="93"/>
      <c r="D106" s="93"/>
      <c r="E106" s="93"/>
      <c r="F106" s="35">
        <f>SUM(F81:F105)</f>
        <v>100</v>
      </c>
    </row>
    <row r="110" spans="1:6">
      <c r="C110" s="27" t="str">
        <f>Bilgiler!D6</f>
        <v>Engin YAZAN</v>
      </c>
    </row>
    <row r="111" spans="1:6">
      <c r="C111" s="27" t="str">
        <f>Bilgiler!D7</f>
        <v>TÜRKÇE ÖĞRETMENİ</v>
      </c>
    </row>
    <row r="112" spans="1:6">
      <c r="E112" s="27" t="str">
        <f>Bilgiler!D8</f>
        <v>MEHMET ALTINDAĞ</v>
      </c>
    </row>
    <row r="113" spans="1:6">
      <c r="E113" s="27" t="s">
        <v>19</v>
      </c>
    </row>
    <row r="115" spans="1:6">
      <c r="A115" s="95" t="str">
        <f>Bilgiler!D2</f>
        <v>ATATÜRK ORTAOKULU</v>
      </c>
      <c r="B115" s="95"/>
      <c r="C115" s="95"/>
      <c r="D115" s="95"/>
      <c r="E115" s="95"/>
      <c r="F115" s="95"/>
    </row>
    <row r="116" spans="1:6">
      <c r="A116" s="95" t="str">
        <f>Bilgiler!D4</f>
        <v>TÜRKÇE</v>
      </c>
      <c r="B116" s="95"/>
      <c r="C116" s="95"/>
      <c r="D116" s="95"/>
      <c r="E116" s="95"/>
      <c r="F116" s="95"/>
    </row>
    <row r="117" spans="1:6">
      <c r="A117" s="94" t="s">
        <v>51</v>
      </c>
      <c r="B117" s="94"/>
      <c r="C117" s="94"/>
      <c r="D117" s="94"/>
      <c r="E117" s="94"/>
      <c r="F117" s="94"/>
    </row>
    <row r="118" spans="1:6" ht="250.8">
      <c r="A118" s="3" t="s">
        <v>21</v>
      </c>
      <c r="B118" s="3" t="s">
        <v>2</v>
      </c>
      <c r="C118" s="3" t="s">
        <v>44</v>
      </c>
      <c r="D118" s="3" t="s">
        <v>45</v>
      </c>
      <c r="E118" s="3" t="s">
        <v>20</v>
      </c>
      <c r="F118" s="4" t="s">
        <v>12</v>
      </c>
    </row>
    <row r="119" spans="1:6">
      <c r="A119" s="35">
        <v>1</v>
      </c>
      <c r="B119" s="30"/>
      <c r="C119" s="30"/>
      <c r="D119" s="31"/>
      <c r="E119" s="31"/>
      <c r="F119" s="32"/>
    </row>
    <row r="120" spans="1:6">
      <c r="A120" s="35">
        <v>2</v>
      </c>
      <c r="B120" s="30"/>
      <c r="C120" s="30"/>
      <c r="D120" s="31"/>
      <c r="E120" s="31"/>
      <c r="F120" s="32"/>
    </row>
    <row r="121" spans="1:6">
      <c r="A121" s="35">
        <v>3</v>
      </c>
      <c r="B121" s="30"/>
      <c r="C121" s="30"/>
      <c r="D121" s="31"/>
      <c r="E121" s="31"/>
      <c r="F121" s="32"/>
    </row>
    <row r="122" spans="1:6">
      <c r="A122" s="35">
        <v>4</v>
      </c>
      <c r="B122" s="30"/>
      <c r="C122" s="30"/>
      <c r="D122" s="31"/>
      <c r="E122" s="31"/>
      <c r="F122" s="32"/>
    </row>
    <row r="123" spans="1:6">
      <c r="A123" s="35">
        <v>5</v>
      </c>
      <c r="B123" s="30"/>
      <c r="C123" s="30"/>
      <c r="D123" s="31"/>
      <c r="E123" s="31"/>
      <c r="F123" s="32"/>
    </row>
    <row r="124" spans="1:6">
      <c r="A124" s="35">
        <v>6</v>
      </c>
      <c r="B124" s="30"/>
      <c r="C124" s="30"/>
      <c r="D124" s="31"/>
      <c r="E124" s="31"/>
      <c r="F124" s="32"/>
    </row>
    <row r="125" spans="1:6">
      <c r="A125" s="35">
        <v>7</v>
      </c>
      <c r="B125" s="30"/>
      <c r="C125" s="30"/>
      <c r="D125" s="31"/>
      <c r="E125" s="31"/>
      <c r="F125" s="32"/>
    </row>
    <row r="126" spans="1:6">
      <c r="A126" s="35">
        <v>8</v>
      </c>
      <c r="B126" s="30"/>
      <c r="C126" s="30"/>
      <c r="D126" s="31"/>
      <c r="E126" s="31"/>
      <c r="F126" s="32"/>
    </row>
    <row r="127" spans="1:6">
      <c r="A127" s="35">
        <v>9</v>
      </c>
      <c r="B127" s="30"/>
      <c r="C127" s="30"/>
      <c r="D127" s="31"/>
      <c r="E127" s="31"/>
      <c r="F127" s="32"/>
    </row>
    <row r="128" spans="1:6">
      <c r="A128" s="35">
        <v>10</v>
      </c>
      <c r="B128" s="30"/>
      <c r="C128" s="30"/>
      <c r="D128" s="31"/>
      <c r="E128" s="31"/>
      <c r="F128" s="32"/>
    </row>
    <row r="129" spans="1:6">
      <c r="A129" s="35">
        <v>11</v>
      </c>
      <c r="B129" s="30"/>
      <c r="C129" s="30"/>
      <c r="D129" s="31"/>
      <c r="E129" s="31"/>
      <c r="F129" s="32"/>
    </row>
    <row r="130" spans="1:6">
      <c r="A130" s="35">
        <v>12</v>
      </c>
      <c r="B130" s="30"/>
      <c r="C130" s="30"/>
      <c r="D130" s="31"/>
      <c r="E130" s="31"/>
      <c r="F130" s="32"/>
    </row>
    <row r="131" spans="1:6">
      <c r="A131" s="35">
        <v>13</v>
      </c>
      <c r="B131" s="30"/>
      <c r="C131" s="30"/>
      <c r="D131" s="31"/>
      <c r="E131" s="31"/>
      <c r="F131" s="32"/>
    </row>
    <row r="132" spans="1:6">
      <c r="A132" s="35">
        <v>14</v>
      </c>
      <c r="B132" s="30"/>
      <c r="C132" s="30"/>
      <c r="D132" s="31"/>
      <c r="E132" s="31"/>
      <c r="F132" s="32"/>
    </row>
    <row r="133" spans="1:6">
      <c r="A133" s="35">
        <v>15</v>
      </c>
      <c r="B133" s="30"/>
      <c r="C133" s="30"/>
      <c r="D133" s="31"/>
      <c r="E133" s="31"/>
      <c r="F133" s="32"/>
    </row>
    <row r="134" spans="1:6">
      <c r="A134" s="35">
        <v>16</v>
      </c>
      <c r="B134" s="30"/>
      <c r="C134" s="30"/>
      <c r="D134" s="31"/>
      <c r="E134" s="31"/>
      <c r="F134" s="32"/>
    </row>
    <row r="135" spans="1:6">
      <c r="A135" s="35">
        <v>17</v>
      </c>
      <c r="B135" s="30"/>
      <c r="C135" s="30"/>
      <c r="D135" s="31"/>
      <c r="E135" s="31"/>
      <c r="F135" s="32"/>
    </row>
    <row r="136" spans="1:6">
      <c r="A136" s="35">
        <v>18</v>
      </c>
      <c r="B136" s="30"/>
      <c r="C136" s="30"/>
      <c r="D136" s="31"/>
      <c r="E136" s="31"/>
      <c r="F136" s="32"/>
    </row>
    <row r="137" spans="1:6">
      <c r="A137" s="35">
        <v>19</v>
      </c>
      <c r="B137" s="30"/>
      <c r="C137" s="30"/>
      <c r="D137" s="31"/>
      <c r="E137" s="31"/>
      <c r="F137" s="32"/>
    </row>
    <row r="138" spans="1:6">
      <c r="A138" s="35">
        <v>20</v>
      </c>
      <c r="B138" s="30"/>
      <c r="C138" s="30"/>
      <c r="D138" s="31"/>
      <c r="E138" s="31"/>
      <c r="F138" s="32"/>
    </row>
    <row r="139" spans="1:6">
      <c r="A139" s="35">
        <v>21</v>
      </c>
      <c r="B139" s="30"/>
      <c r="C139" s="30"/>
      <c r="D139" s="31"/>
      <c r="E139" s="31"/>
      <c r="F139" s="32"/>
    </row>
    <row r="140" spans="1:6">
      <c r="A140" s="35">
        <v>22</v>
      </c>
      <c r="B140" s="30"/>
      <c r="C140" s="30"/>
      <c r="D140" s="31"/>
      <c r="E140" s="31"/>
      <c r="F140" s="32"/>
    </row>
    <row r="141" spans="1:6">
      <c r="A141" s="35">
        <v>23</v>
      </c>
      <c r="B141" s="30"/>
      <c r="C141" s="30"/>
      <c r="D141" s="31"/>
      <c r="E141" s="31"/>
      <c r="F141" s="32"/>
    </row>
    <row r="142" spans="1:6">
      <c r="A142" s="35">
        <v>24</v>
      </c>
      <c r="B142" s="30"/>
      <c r="C142" s="30"/>
      <c r="D142" s="31"/>
      <c r="E142" s="31"/>
      <c r="F142" s="32"/>
    </row>
    <row r="143" spans="1:6">
      <c r="A143" s="35">
        <v>25</v>
      </c>
      <c r="B143" s="30"/>
      <c r="C143" s="30"/>
      <c r="D143" s="31"/>
      <c r="E143" s="31"/>
      <c r="F143" s="32"/>
    </row>
    <row r="144" spans="1:6">
      <c r="A144" s="93" t="s">
        <v>5</v>
      </c>
      <c r="B144" s="93"/>
      <c r="C144" s="93"/>
      <c r="D144" s="93"/>
      <c r="E144" s="93"/>
      <c r="F144" s="35">
        <f>SUM(F119:F143)</f>
        <v>0</v>
      </c>
    </row>
    <row r="148" spans="3:5">
      <c r="C148" s="27" t="str">
        <f>Bilgiler!D6</f>
        <v>Engin YAZAN</v>
      </c>
    </row>
    <row r="149" spans="3:5">
      <c r="C149" s="27" t="str">
        <f>Bilgiler!D7</f>
        <v>TÜRKÇE ÖĞRETMENİ</v>
      </c>
    </row>
    <row r="150" spans="3:5">
      <c r="E150" s="27" t="str">
        <f>Bilgiler!D8</f>
        <v>MEHMET ALTINDAĞ</v>
      </c>
    </row>
    <row r="151" spans="3:5">
      <c r="E151" s="27" t="s">
        <v>19</v>
      </c>
    </row>
  </sheetData>
  <mergeCells count="16">
    <mergeCell ref="A144:E144"/>
    <mergeCell ref="A79:F79"/>
    <mergeCell ref="A106:E106"/>
    <mergeCell ref="A115:F115"/>
    <mergeCell ref="A116:F116"/>
    <mergeCell ref="A117:F117"/>
    <mergeCell ref="A40:F40"/>
    <mergeCell ref="A41:F41"/>
    <mergeCell ref="A68:E68"/>
    <mergeCell ref="A77:F77"/>
    <mergeCell ref="A78:F78"/>
    <mergeCell ref="A30:E30"/>
    <mergeCell ref="A3:F3"/>
    <mergeCell ref="A2:F2"/>
    <mergeCell ref="A1:F1"/>
    <mergeCell ref="A39:F39"/>
  </mergeCells>
  <pageMargins left="0.39370078740157483" right="0.31496062992125984" top="0.31496062992125984" bottom="0.43307086614173229" header="0.31496062992125984" footer="0.31496062992125984"/>
  <pageSetup paperSize="9" scale="75" orientation="portrait" blackAndWhite="1"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L93"/>
  <sheetViews>
    <sheetView topLeftCell="B1" zoomScaleNormal="100" workbookViewId="0">
      <selection activeCell="B9" sqref="B9"/>
    </sheetView>
  </sheetViews>
  <sheetFormatPr defaultColWidth="9.109375" defaultRowHeight="14.4"/>
  <cols>
    <col min="1" max="1" width="5.5546875" style="21" bestFit="1" customWidth="1"/>
    <col min="2" max="2" width="19.109375" style="21" customWidth="1"/>
    <col min="3" max="3" width="11.109375" style="21" customWidth="1"/>
    <col min="4" max="4" width="12.44140625" style="21" hidden="1" customWidth="1"/>
    <col min="5" max="9" width="5.88671875" style="21" customWidth="1"/>
    <col min="10" max="10" width="7.109375" style="21" customWidth="1"/>
    <col min="11" max="24" width="5.88671875" style="21" customWidth="1"/>
    <col min="25" max="25" width="5.33203125" style="21" bestFit="1" customWidth="1"/>
    <col min="26" max="26" width="11.33203125" style="21" customWidth="1"/>
    <col min="27" max="27" width="7.33203125" style="21" customWidth="1"/>
    <col min="28" max="16384" width="9.109375" style="21"/>
  </cols>
  <sheetData>
    <row r="1" spans="1:27">
      <c r="A1" s="100" t="s">
        <v>53</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row>
    <row r="2" spans="1:27" ht="15" customHeight="1">
      <c r="A2" s="49"/>
      <c r="B2" s="49"/>
      <c r="C2" s="50" t="s">
        <v>41</v>
      </c>
      <c r="D2" s="101" t="str">
        <f>Bilgiler!D2</f>
        <v>ATATÜRK ORTAOKULU</v>
      </c>
      <c r="E2" s="101"/>
      <c r="F2" s="101"/>
      <c r="G2" s="101"/>
      <c r="H2" s="101"/>
      <c r="I2" s="101"/>
      <c r="J2" s="101"/>
      <c r="K2" s="49"/>
      <c r="L2" s="49"/>
      <c r="M2" s="49"/>
      <c r="N2" s="101" t="s">
        <v>9</v>
      </c>
      <c r="O2" s="101"/>
      <c r="P2" s="101"/>
      <c r="Q2" s="101"/>
      <c r="R2" s="78" t="s">
        <v>14</v>
      </c>
      <c r="S2" s="101" t="str">
        <f>Bilgiler!D5</f>
        <v>5/F</v>
      </c>
      <c r="T2" s="101"/>
      <c r="U2" s="101"/>
      <c r="V2" s="101"/>
      <c r="W2" s="101"/>
      <c r="X2" s="103" t="s">
        <v>65</v>
      </c>
      <c r="Y2" s="103"/>
      <c r="Z2" s="103"/>
      <c r="AA2" s="103"/>
    </row>
    <row r="3" spans="1:27">
      <c r="A3" s="49"/>
      <c r="B3" s="49"/>
      <c r="C3" s="50" t="s">
        <v>42</v>
      </c>
      <c r="D3" s="101" t="str">
        <f>Bilgiler!D3</f>
        <v>2025-2026</v>
      </c>
      <c r="E3" s="101"/>
      <c r="F3" s="101"/>
      <c r="G3" s="101"/>
      <c r="H3" s="101"/>
      <c r="I3" s="101"/>
      <c r="J3" s="101"/>
      <c r="K3" s="49"/>
      <c r="L3" s="49"/>
      <c r="M3" s="49"/>
      <c r="N3" s="101" t="s">
        <v>29</v>
      </c>
      <c r="O3" s="101"/>
      <c r="P3" s="101"/>
      <c r="Q3" s="101"/>
      <c r="R3" s="78" t="s">
        <v>14</v>
      </c>
      <c r="S3" s="102" t="s">
        <v>30</v>
      </c>
      <c r="T3" s="102"/>
      <c r="U3" s="102"/>
      <c r="V3" s="102"/>
      <c r="W3" s="102"/>
      <c r="X3" s="103"/>
      <c r="Y3" s="103"/>
      <c r="Z3" s="103"/>
      <c r="AA3" s="103"/>
    </row>
    <row r="4" spans="1:27">
      <c r="A4" s="49"/>
      <c r="B4" s="49"/>
      <c r="C4" s="50" t="s">
        <v>43</v>
      </c>
      <c r="D4" s="101" t="str">
        <f>Bilgiler!D4</f>
        <v>TÜRKÇE</v>
      </c>
      <c r="E4" s="101"/>
      <c r="F4" s="101"/>
      <c r="G4" s="101"/>
      <c r="H4" s="101"/>
      <c r="I4" s="101"/>
      <c r="J4" s="101"/>
      <c r="K4" s="49"/>
      <c r="L4" s="49"/>
      <c r="M4" s="49"/>
      <c r="N4" s="101" t="s">
        <v>10</v>
      </c>
      <c r="O4" s="101"/>
      <c r="P4" s="101"/>
      <c r="Q4" s="101"/>
      <c r="R4" s="78" t="s">
        <v>14</v>
      </c>
      <c r="S4" s="102" t="s">
        <v>31</v>
      </c>
      <c r="T4" s="102"/>
      <c r="U4" s="102"/>
      <c r="V4" s="102"/>
      <c r="W4" s="102"/>
      <c r="X4" s="103"/>
      <c r="Y4" s="103"/>
      <c r="Z4" s="103"/>
      <c r="AA4" s="103"/>
    </row>
    <row r="5" spans="1:27">
      <c r="A5" s="49"/>
      <c r="B5" s="49"/>
      <c r="C5" s="50" t="s">
        <v>0</v>
      </c>
      <c r="D5" s="101" t="str">
        <f>Bilgiler!D6</f>
        <v>Engin YAZAN</v>
      </c>
      <c r="E5" s="101"/>
      <c r="F5" s="101"/>
      <c r="G5" s="101"/>
      <c r="H5" s="101"/>
      <c r="I5" s="101"/>
      <c r="J5" s="101"/>
      <c r="K5" s="49"/>
      <c r="L5" s="49"/>
      <c r="M5" s="49"/>
      <c r="N5" s="101" t="s">
        <v>11</v>
      </c>
      <c r="O5" s="101"/>
      <c r="P5" s="101"/>
      <c r="Q5" s="101"/>
      <c r="R5" s="78" t="s">
        <v>14</v>
      </c>
      <c r="S5" s="105">
        <v>45231</v>
      </c>
      <c r="T5" s="102"/>
      <c r="U5" s="102"/>
      <c r="V5" s="102"/>
      <c r="W5" s="102"/>
      <c r="X5" s="103"/>
      <c r="Y5" s="103"/>
      <c r="Z5" s="103"/>
      <c r="AA5" s="103"/>
    </row>
    <row r="6" spans="1:27" ht="15" thickBot="1">
      <c r="A6" s="49"/>
      <c r="B6" s="49"/>
      <c r="C6" s="49"/>
      <c r="D6" s="49"/>
      <c r="E6" s="49"/>
      <c r="F6" s="49"/>
      <c r="G6" s="49"/>
      <c r="H6" s="49"/>
      <c r="I6" s="49"/>
      <c r="J6" s="49"/>
      <c r="K6" s="49"/>
      <c r="L6" s="49"/>
      <c r="M6" s="49"/>
      <c r="N6" s="49"/>
      <c r="O6" s="49"/>
      <c r="P6" s="49"/>
      <c r="Q6" s="49"/>
      <c r="R6" s="49"/>
      <c r="S6" s="49"/>
      <c r="T6" s="49"/>
      <c r="U6" s="49"/>
      <c r="V6" s="49"/>
      <c r="W6" s="49"/>
      <c r="X6" s="104"/>
      <c r="Y6" s="104"/>
      <c r="Z6" s="104"/>
      <c r="AA6" s="104"/>
    </row>
    <row r="7" spans="1:27" ht="15" thickTop="1">
      <c r="A7" s="106" t="s">
        <v>1</v>
      </c>
      <c r="B7" s="107"/>
      <c r="C7" s="107"/>
      <c r="D7" s="108"/>
      <c r="E7" s="109" t="s">
        <v>2</v>
      </c>
      <c r="F7" s="107"/>
      <c r="G7" s="107"/>
      <c r="H7" s="107"/>
      <c r="I7" s="107"/>
      <c r="J7" s="107"/>
      <c r="K7" s="107"/>
      <c r="L7" s="107"/>
      <c r="M7" s="107"/>
      <c r="N7" s="107"/>
      <c r="O7" s="107"/>
      <c r="P7" s="107"/>
      <c r="Q7" s="107"/>
      <c r="R7" s="107"/>
      <c r="S7" s="107"/>
      <c r="T7" s="107"/>
      <c r="U7" s="107"/>
      <c r="V7" s="107"/>
      <c r="W7" s="107"/>
      <c r="X7" s="108"/>
      <c r="Y7" s="109" t="s">
        <v>4</v>
      </c>
      <c r="Z7" s="107"/>
      <c r="AA7" s="108"/>
    </row>
    <row r="8" spans="1:27" ht="40.200000000000003" thickBot="1">
      <c r="A8" s="6" t="s">
        <v>6</v>
      </c>
      <c r="B8" s="7" t="s">
        <v>7</v>
      </c>
      <c r="C8" s="124"/>
      <c r="D8" s="125"/>
      <c r="E8" s="36">
        <v>1</v>
      </c>
      <c r="F8" s="36">
        <v>2</v>
      </c>
      <c r="G8" s="36">
        <v>3</v>
      </c>
      <c r="H8" s="36">
        <v>4</v>
      </c>
      <c r="I8" s="36">
        <v>5</v>
      </c>
      <c r="J8" s="36">
        <v>6</v>
      </c>
      <c r="K8" s="36">
        <v>7</v>
      </c>
      <c r="L8" s="36">
        <v>8</v>
      </c>
      <c r="M8" s="36">
        <v>9</v>
      </c>
      <c r="N8" s="36">
        <v>10</v>
      </c>
      <c r="O8" s="36">
        <v>11</v>
      </c>
      <c r="P8" s="36">
        <v>12</v>
      </c>
      <c r="Q8" s="36">
        <v>13</v>
      </c>
      <c r="R8" s="36">
        <v>14</v>
      </c>
      <c r="S8" s="36">
        <v>15</v>
      </c>
      <c r="T8" s="36">
        <v>16</v>
      </c>
      <c r="U8" s="36">
        <v>17</v>
      </c>
      <c r="V8" s="36">
        <v>18</v>
      </c>
      <c r="W8" s="36">
        <v>19</v>
      </c>
      <c r="X8" s="36">
        <v>20</v>
      </c>
      <c r="Y8" s="8" t="s">
        <v>3</v>
      </c>
      <c r="Z8" s="8" t="s">
        <v>64</v>
      </c>
      <c r="AA8" s="61" t="s">
        <v>35</v>
      </c>
    </row>
    <row r="9" spans="1:27" ht="15" thickBot="1">
      <c r="A9" s="65">
        <v>1</v>
      </c>
      <c r="B9" s="83" t="s">
        <v>78</v>
      </c>
      <c r="C9" s="122"/>
      <c r="D9" s="123"/>
      <c r="E9" s="73">
        <v>15</v>
      </c>
      <c r="F9" s="29">
        <v>20</v>
      </c>
      <c r="G9" s="29">
        <v>10</v>
      </c>
      <c r="H9" s="29">
        <v>10</v>
      </c>
      <c r="I9" s="29">
        <v>9</v>
      </c>
      <c r="J9" s="29">
        <v>9</v>
      </c>
      <c r="K9" s="29">
        <v>27</v>
      </c>
      <c r="L9" s="29"/>
      <c r="M9" s="29"/>
      <c r="N9" s="29"/>
      <c r="O9" s="29"/>
      <c r="P9" s="29"/>
      <c r="Q9" s="29"/>
      <c r="R9" s="29"/>
      <c r="S9" s="29"/>
      <c r="T9" s="29"/>
      <c r="U9" s="29"/>
      <c r="V9" s="29"/>
      <c r="W9" s="29"/>
      <c r="X9" s="29"/>
      <c r="Y9" s="37">
        <v>100</v>
      </c>
      <c r="Z9" s="37" t="str">
        <f>IF(SUM(E9:X9)="","",IF(Y9&lt;70,"BAŞARISIZ",IF(Y9&lt;=100,"BAŞARILI","")))</f>
        <v>BAŞARILI</v>
      </c>
      <c r="AA9" s="58"/>
    </row>
    <row r="10" spans="1:27" ht="15" thickBot="1">
      <c r="A10" s="65">
        <v>2</v>
      </c>
      <c r="B10" s="84" t="s">
        <v>79</v>
      </c>
      <c r="C10" s="122"/>
      <c r="D10" s="123"/>
      <c r="E10" s="73">
        <v>15</v>
      </c>
      <c r="F10" s="29">
        <v>15</v>
      </c>
      <c r="G10" s="29">
        <v>5</v>
      </c>
      <c r="H10" s="29">
        <v>10</v>
      </c>
      <c r="I10" s="29">
        <v>6</v>
      </c>
      <c r="J10" s="29">
        <v>6</v>
      </c>
      <c r="K10" s="29">
        <v>17</v>
      </c>
      <c r="L10" s="29"/>
      <c r="M10" s="29"/>
      <c r="N10" s="29"/>
      <c r="O10" s="29"/>
      <c r="P10" s="29"/>
      <c r="Q10" s="29"/>
      <c r="R10" s="29"/>
      <c r="S10" s="29"/>
      <c r="T10" s="29"/>
      <c r="U10" s="29"/>
      <c r="V10" s="29"/>
      <c r="W10" s="29"/>
      <c r="X10" s="29"/>
      <c r="Y10" s="37">
        <v>74</v>
      </c>
      <c r="Z10" s="37" t="str">
        <f t="shared" ref="Z10:Z42" si="0">IF(SUM(E10:X10)="","",IF(Y10&lt;70,"BAŞARISIZ",IF(Y10&lt;=100,"BAŞARILI","")))</f>
        <v>BAŞARILI</v>
      </c>
      <c r="AA10" s="58"/>
    </row>
    <row r="11" spans="1:27" ht="15" thickBot="1">
      <c r="A11" s="65">
        <v>3</v>
      </c>
      <c r="B11" s="84" t="s">
        <v>80</v>
      </c>
      <c r="C11" s="122"/>
      <c r="D11" s="123"/>
      <c r="E11" s="73">
        <v>15</v>
      </c>
      <c r="F11" s="29">
        <v>20</v>
      </c>
      <c r="G11" s="29">
        <v>10</v>
      </c>
      <c r="H11" s="29">
        <v>10</v>
      </c>
      <c r="I11" s="29">
        <v>6</v>
      </c>
      <c r="J11" s="29">
        <v>6</v>
      </c>
      <c r="K11" s="29">
        <v>22</v>
      </c>
      <c r="L11" s="29"/>
      <c r="M11" s="29"/>
      <c r="N11" s="29"/>
      <c r="O11" s="29"/>
      <c r="P11" s="29"/>
      <c r="Q11" s="29"/>
      <c r="R11" s="29"/>
      <c r="S11" s="29"/>
      <c r="T11" s="29"/>
      <c r="U11" s="29"/>
      <c r="V11" s="29"/>
      <c r="W11" s="29"/>
      <c r="X11" s="29"/>
      <c r="Y11" s="37">
        <v>89</v>
      </c>
      <c r="Z11" s="37" t="str">
        <f t="shared" si="0"/>
        <v>BAŞARILI</v>
      </c>
      <c r="AA11" s="58"/>
    </row>
    <row r="12" spans="1:27" ht="15" thickBot="1">
      <c r="A12" s="65">
        <v>4</v>
      </c>
      <c r="B12" s="84" t="s">
        <v>81</v>
      </c>
      <c r="C12" s="122"/>
      <c r="D12" s="123"/>
      <c r="E12" s="73">
        <v>15</v>
      </c>
      <c r="F12" s="29">
        <v>10</v>
      </c>
      <c r="G12" s="29">
        <v>10</v>
      </c>
      <c r="H12" s="29">
        <v>10</v>
      </c>
      <c r="I12" s="29">
        <v>9</v>
      </c>
      <c r="J12" s="29">
        <v>6</v>
      </c>
      <c r="K12" s="29">
        <v>20</v>
      </c>
      <c r="L12" s="29"/>
      <c r="M12" s="29"/>
      <c r="N12" s="29"/>
      <c r="O12" s="29"/>
      <c r="P12" s="29"/>
      <c r="Q12" s="29"/>
      <c r="R12" s="29"/>
      <c r="S12" s="29"/>
      <c r="T12" s="29"/>
      <c r="U12" s="29"/>
      <c r="V12" s="29"/>
      <c r="W12" s="29"/>
      <c r="X12" s="29"/>
      <c r="Y12" s="37">
        <v>80</v>
      </c>
      <c r="Z12" s="37" t="str">
        <f t="shared" si="0"/>
        <v>BAŞARILI</v>
      </c>
      <c r="AA12" s="58"/>
    </row>
    <row r="13" spans="1:27" ht="15" thickBot="1">
      <c r="A13" s="65">
        <v>5</v>
      </c>
      <c r="B13" s="84" t="s">
        <v>82</v>
      </c>
      <c r="C13" s="122"/>
      <c r="D13" s="123"/>
      <c r="E13" s="73">
        <v>10</v>
      </c>
      <c r="F13" s="29">
        <v>15</v>
      </c>
      <c r="G13" s="29">
        <v>10</v>
      </c>
      <c r="H13" s="29">
        <v>5</v>
      </c>
      <c r="I13" s="29">
        <v>3</v>
      </c>
      <c r="J13" s="29">
        <v>9</v>
      </c>
      <c r="K13" s="29">
        <v>10</v>
      </c>
      <c r="L13" s="29"/>
      <c r="M13" s="29"/>
      <c r="N13" s="29"/>
      <c r="O13" s="29"/>
      <c r="P13" s="29"/>
      <c r="Q13" s="29"/>
      <c r="R13" s="29"/>
      <c r="S13" s="29"/>
      <c r="T13" s="29"/>
      <c r="U13" s="29"/>
      <c r="V13" s="29"/>
      <c r="W13" s="29"/>
      <c r="X13" s="29"/>
      <c r="Y13" s="37">
        <v>62</v>
      </c>
      <c r="Z13" s="37" t="str">
        <f t="shared" si="0"/>
        <v>BAŞARISIZ</v>
      </c>
      <c r="AA13" s="58"/>
    </row>
    <row r="14" spans="1:27" ht="15" thickBot="1">
      <c r="A14" s="65">
        <v>6</v>
      </c>
      <c r="B14" s="84" t="s">
        <v>83</v>
      </c>
      <c r="C14" s="122"/>
      <c r="D14" s="123"/>
      <c r="E14" s="73">
        <v>15</v>
      </c>
      <c r="F14" s="29">
        <v>20</v>
      </c>
      <c r="G14" s="29">
        <v>10</v>
      </c>
      <c r="H14" s="29">
        <v>10</v>
      </c>
      <c r="I14" s="29">
        <v>6</v>
      </c>
      <c r="J14" s="29">
        <v>9</v>
      </c>
      <c r="K14" s="29">
        <v>20</v>
      </c>
      <c r="L14" s="29"/>
      <c r="M14" s="29"/>
      <c r="N14" s="29"/>
      <c r="O14" s="29"/>
      <c r="P14" s="29"/>
      <c r="Q14" s="29"/>
      <c r="R14" s="29"/>
      <c r="S14" s="29"/>
      <c r="T14" s="29"/>
      <c r="U14" s="29"/>
      <c r="V14" s="29"/>
      <c r="W14" s="29"/>
      <c r="X14" s="29"/>
      <c r="Y14" s="37">
        <v>90</v>
      </c>
      <c r="Z14" s="37" t="str">
        <f t="shared" si="0"/>
        <v>BAŞARILI</v>
      </c>
      <c r="AA14" s="58"/>
    </row>
    <row r="15" spans="1:27" ht="15" thickBot="1">
      <c r="A15" s="65">
        <v>7</v>
      </c>
      <c r="B15" s="84" t="s">
        <v>84</v>
      </c>
      <c r="C15" s="122"/>
      <c r="D15" s="123"/>
      <c r="E15" s="73">
        <v>15</v>
      </c>
      <c r="F15" s="29">
        <v>15</v>
      </c>
      <c r="G15" s="29">
        <v>10</v>
      </c>
      <c r="H15" s="29">
        <v>10</v>
      </c>
      <c r="I15" s="29">
        <v>0</v>
      </c>
      <c r="J15" s="29">
        <v>0</v>
      </c>
      <c r="K15" s="29">
        <v>10</v>
      </c>
      <c r="L15" s="29"/>
      <c r="M15" s="29"/>
      <c r="N15" s="29"/>
      <c r="O15" s="29"/>
      <c r="P15" s="29"/>
      <c r="Q15" s="29"/>
      <c r="R15" s="29"/>
      <c r="S15" s="29"/>
      <c r="T15" s="29"/>
      <c r="U15" s="29"/>
      <c r="V15" s="29"/>
      <c r="W15" s="29"/>
      <c r="X15" s="29"/>
      <c r="Y15" s="37">
        <v>60</v>
      </c>
      <c r="Z15" s="37" t="str">
        <f t="shared" si="0"/>
        <v>BAŞARISIZ</v>
      </c>
      <c r="AA15" s="58"/>
    </row>
    <row r="16" spans="1:27" ht="15" thickBot="1">
      <c r="A16" s="65">
        <v>8</v>
      </c>
      <c r="B16" s="84" t="s">
        <v>85</v>
      </c>
      <c r="C16" s="122"/>
      <c r="D16" s="123"/>
      <c r="E16" s="73">
        <v>10</v>
      </c>
      <c r="F16" s="29">
        <v>10</v>
      </c>
      <c r="G16" s="29">
        <v>10</v>
      </c>
      <c r="H16" s="29">
        <v>10</v>
      </c>
      <c r="I16" s="29">
        <v>6</v>
      </c>
      <c r="J16" s="29">
        <v>9</v>
      </c>
      <c r="K16" s="29">
        <v>15</v>
      </c>
      <c r="L16" s="29"/>
      <c r="M16" s="29"/>
      <c r="N16" s="29"/>
      <c r="O16" s="29"/>
      <c r="P16" s="29"/>
      <c r="Q16" s="29"/>
      <c r="R16" s="29"/>
      <c r="S16" s="29"/>
      <c r="T16" s="29"/>
      <c r="U16" s="29"/>
      <c r="V16" s="29"/>
      <c r="W16" s="29"/>
      <c r="X16" s="29"/>
      <c r="Y16" s="37">
        <v>70</v>
      </c>
      <c r="Z16" s="37" t="str">
        <f t="shared" si="0"/>
        <v>BAŞARILI</v>
      </c>
      <c r="AA16" s="58"/>
    </row>
    <row r="17" spans="1:27" ht="23.4" thickBot="1">
      <c r="A17" s="65">
        <v>9</v>
      </c>
      <c r="B17" s="84" t="s">
        <v>86</v>
      </c>
      <c r="C17" s="122"/>
      <c r="D17" s="123"/>
      <c r="E17" s="73">
        <v>10</v>
      </c>
      <c r="F17" s="29">
        <v>20</v>
      </c>
      <c r="G17" s="29">
        <v>10</v>
      </c>
      <c r="H17" s="29">
        <v>5</v>
      </c>
      <c r="I17" s="29">
        <v>3</v>
      </c>
      <c r="J17" s="29">
        <v>6</v>
      </c>
      <c r="K17" s="29">
        <v>17</v>
      </c>
      <c r="L17" s="29"/>
      <c r="M17" s="29"/>
      <c r="N17" s="29"/>
      <c r="O17" s="29"/>
      <c r="P17" s="29"/>
      <c r="Q17" s="29"/>
      <c r="R17" s="29"/>
      <c r="S17" s="29"/>
      <c r="T17" s="29"/>
      <c r="U17" s="29"/>
      <c r="V17" s="29"/>
      <c r="W17" s="29"/>
      <c r="X17" s="29"/>
      <c r="Y17" s="37">
        <v>71</v>
      </c>
      <c r="Z17" s="37" t="str">
        <f t="shared" si="0"/>
        <v>BAŞARILI</v>
      </c>
      <c r="AA17" s="58"/>
    </row>
    <row r="18" spans="1:27" ht="15" thickBot="1">
      <c r="A18" s="65">
        <v>10</v>
      </c>
      <c r="B18" s="84" t="s">
        <v>87</v>
      </c>
      <c r="C18" s="122"/>
      <c r="D18" s="123"/>
      <c r="E18" s="73">
        <v>10</v>
      </c>
      <c r="F18" s="29">
        <v>20</v>
      </c>
      <c r="G18" s="29">
        <v>10</v>
      </c>
      <c r="H18" s="29">
        <v>10</v>
      </c>
      <c r="I18" s="29">
        <v>6</v>
      </c>
      <c r="J18" s="29">
        <v>9</v>
      </c>
      <c r="K18" s="29">
        <v>27</v>
      </c>
      <c r="L18" s="29"/>
      <c r="M18" s="29"/>
      <c r="N18" s="29"/>
      <c r="O18" s="29"/>
      <c r="P18" s="29"/>
      <c r="Q18" s="29"/>
      <c r="R18" s="29"/>
      <c r="S18" s="29"/>
      <c r="T18" s="29"/>
      <c r="U18" s="29"/>
      <c r="V18" s="29"/>
      <c r="W18" s="29"/>
      <c r="X18" s="29"/>
      <c r="Y18" s="37">
        <v>92</v>
      </c>
      <c r="Z18" s="37" t="str">
        <f t="shared" si="0"/>
        <v>BAŞARILI</v>
      </c>
      <c r="AA18" s="58"/>
    </row>
    <row r="19" spans="1:27" ht="15" thickBot="1">
      <c r="A19" s="65">
        <v>11</v>
      </c>
      <c r="B19" s="84" t="s">
        <v>88</v>
      </c>
      <c r="C19" s="122"/>
      <c r="D19" s="123"/>
      <c r="E19" s="73">
        <v>0</v>
      </c>
      <c r="F19" s="29">
        <v>15</v>
      </c>
      <c r="G19" s="29">
        <v>10</v>
      </c>
      <c r="H19" s="29">
        <v>10</v>
      </c>
      <c r="I19" s="29">
        <v>3</v>
      </c>
      <c r="J19" s="29">
        <v>3</v>
      </c>
      <c r="K19" s="29">
        <v>20</v>
      </c>
      <c r="L19" s="29"/>
      <c r="M19" s="29"/>
      <c r="N19" s="29"/>
      <c r="O19" s="29"/>
      <c r="P19" s="29"/>
      <c r="Q19" s="29"/>
      <c r="R19" s="29"/>
      <c r="S19" s="29"/>
      <c r="T19" s="29"/>
      <c r="U19" s="29"/>
      <c r="V19" s="29"/>
      <c r="W19" s="29"/>
      <c r="X19" s="29"/>
      <c r="Y19" s="37">
        <v>51</v>
      </c>
      <c r="Z19" s="37" t="str">
        <f t="shared" si="0"/>
        <v>BAŞARISIZ</v>
      </c>
      <c r="AA19" s="58"/>
    </row>
    <row r="20" spans="1:27" ht="15" thickBot="1">
      <c r="A20" s="65">
        <v>12</v>
      </c>
      <c r="B20" s="84" t="s">
        <v>89</v>
      </c>
      <c r="C20" s="122"/>
      <c r="D20" s="123"/>
      <c r="E20" s="73">
        <v>15</v>
      </c>
      <c r="F20" s="29">
        <v>10</v>
      </c>
      <c r="G20" s="29">
        <v>10</v>
      </c>
      <c r="H20" s="29">
        <v>10</v>
      </c>
      <c r="I20" s="29">
        <v>6</v>
      </c>
      <c r="J20" s="29">
        <v>6</v>
      </c>
      <c r="K20" s="29">
        <v>22</v>
      </c>
      <c r="L20" s="29"/>
      <c r="M20" s="29"/>
      <c r="N20" s="29"/>
      <c r="O20" s="29"/>
      <c r="P20" s="29"/>
      <c r="Q20" s="29"/>
      <c r="R20" s="29"/>
      <c r="S20" s="29"/>
      <c r="T20" s="29"/>
      <c r="U20" s="29"/>
      <c r="V20" s="29"/>
      <c r="W20" s="29"/>
      <c r="X20" s="29"/>
      <c r="Y20" s="37">
        <v>79</v>
      </c>
      <c r="Z20" s="37" t="str">
        <f t="shared" si="0"/>
        <v>BAŞARILI</v>
      </c>
      <c r="AA20" s="58"/>
    </row>
    <row r="21" spans="1:27" ht="15" thickBot="1">
      <c r="A21" s="65">
        <v>13</v>
      </c>
      <c r="B21" s="84" t="s">
        <v>90</v>
      </c>
      <c r="C21" s="122"/>
      <c r="D21" s="123"/>
      <c r="E21" s="73">
        <v>10</v>
      </c>
      <c r="F21" s="29">
        <v>10</v>
      </c>
      <c r="G21" s="29">
        <v>10</v>
      </c>
      <c r="H21" s="29">
        <v>10</v>
      </c>
      <c r="I21" s="29">
        <v>3</v>
      </c>
      <c r="J21" s="29">
        <v>9</v>
      </c>
      <c r="K21" s="29">
        <v>22</v>
      </c>
      <c r="L21" s="29"/>
      <c r="M21" s="29"/>
      <c r="N21" s="29"/>
      <c r="O21" s="29"/>
      <c r="P21" s="29"/>
      <c r="Q21" s="29"/>
      <c r="R21" s="29"/>
      <c r="S21" s="29"/>
      <c r="T21" s="29"/>
      <c r="U21" s="29"/>
      <c r="V21" s="29"/>
      <c r="W21" s="29"/>
      <c r="X21" s="29"/>
      <c r="Y21" s="37">
        <v>74</v>
      </c>
      <c r="Z21" s="37" t="str">
        <f t="shared" si="0"/>
        <v>BAŞARILI</v>
      </c>
      <c r="AA21" s="58"/>
    </row>
    <row r="22" spans="1:27" ht="15" thickBot="1">
      <c r="A22" s="65">
        <v>14</v>
      </c>
      <c r="B22" s="84" t="s">
        <v>91</v>
      </c>
      <c r="C22" s="122"/>
      <c r="D22" s="123"/>
      <c r="E22" s="73">
        <v>5</v>
      </c>
      <c r="F22" s="29">
        <v>5</v>
      </c>
      <c r="G22" s="29">
        <v>10</v>
      </c>
      <c r="H22" s="29">
        <v>10</v>
      </c>
      <c r="I22" s="29">
        <v>6</v>
      </c>
      <c r="J22" s="29">
        <v>6</v>
      </c>
      <c r="K22" s="29">
        <v>12</v>
      </c>
      <c r="L22" s="29"/>
      <c r="M22" s="29"/>
      <c r="N22" s="29"/>
      <c r="O22" s="29"/>
      <c r="P22" s="29"/>
      <c r="Q22" s="29"/>
      <c r="R22" s="29"/>
      <c r="S22" s="29"/>
      <c r="T22" s="29"/>
      <c r="U22" s="29"/>
      <c r="V22" s="29"/>
      <c r="W22" s="29"/>
      <c r="X22" s="29"/>
      <c r="Y22" s="37">
        <v>54</v>
      </c>
      <c r="Z22" s="37" t="str">
        <f t="shared" si="0"/>
        <v>BAŞARISIZ</v>
      </c>
      <c r="AA22" s="58"/>
    </row>
    <row r="23" spans="1:27" ht="15" thickBot="1">
      <c r="A23" s="65">
        <v>15</v>
      </c>
      <c r="B23" s="84" t="s">
        <v>92</v>
      </c>
      <c r="C23" s="122"/>
      <c r="D23" s="123"/>
      <c r="E23" s="73">
        <v>15</v>
      </c>
      <c r="F23" s="29">
        <v>15</v>
      </c>
      <c r="G23" s="29">
        <v>10</v>
      </c>
      <c r="H23" s="29">
        <v>10</v>
      </c>
      <c r="I23" s="29">
        <v>3</v>
      </c>
      <c r="J23" s="29">
        <v>6</v>
      </c>
      <c r="K23" s="29">
        <v>15</v>
      </c>
      <c r="L23" s="29"/>
      <c r="M23" s="29"/>
      <c r="N23" s="29"/>
      <c r="O23" s="29"/>
      <c r="P23" s="29"/>
      <c r="Q23" s="29"/>
      <c r="R23" s="29"/>
      <c r="S23" s="29"/>
      <c r="T23" s="29"/>
      <c r="U23" s="29"/>
      <c r="V23" s="29"/>
      <c r="W23" s="29"/>
      <c r="X23" s="29"/>
      <c r="Y23" s="37">
        <v>74</v>
      </c>
      <c r="Z23" s="37" t="str">
        <f t="shared" si="0"/>
        <v>BAŞARILI</v>
      </c>
      <c r="AA23" s="58"/>
    </row>
    <row r="24" spans="1:27" ht="15" thickBot="1">
      <c r="A24" s="65">
        <v>16</v>
      </c>
      <c r="B24" s="84" t="s">
        <v>93</v>
      </c>
      <c r="C24" s="122"/>
      <c r="D24" s="123"/>
      <c r="E24" s="73">
        <v>10</v>
      </c>
      <c r="F24" s="29">
        <v>20</v>
      </c>
      <c r="G24" s="29">
        <v>10</v>
      </c>
      <c r="H24" s="29">
        <v>5</v>
      </c>
      <c r="I24" s="29">
        <v>3</v>
      </c>
      <c r="J24" s="29">
        <v>6</v>
      </c>
      <c r="K24" s="29">
        <v>10</v>
      </c>
      <c r="L24" s="29"/>
      <c r="M24" s="29"/>
      <c r="N24" s="29"/>
      <c r="O24" s="29"/>
      <c r="P24" s="29"/>
      <c r="Q24" s="29"/>
      <c r="R24" s="29"/>
      <c r="S24" s="29"/>
      <c r="T24" s="29"/>
      <c r="U24" s="29"/>
      <c r="V24" s="29"/>
      <c r="W24" s="29"/>
      <c r="X24" s="29"/>
      <c r="Y24" s="37">
        <v>64</v>
      </c>
      <c r="Z24" s="37" t="str">
        <f t="shared" si="0"/>
        <v>BAŞARISIZ</v>
      </c>
      <c r="AA24" s="58"/>
    </row>
    <row r="25" spans="1:27" ht="15" thickBot="1">
      <c r="A25" s="65">
        <v>17</v>
      </c>
      <c r="B25" s="84" t="s">
        <v>94</v>
      </c>
      <c r="C25" s="122"/>
      <c r="D25" s="123"/>
      <c r="E25" s="73">
        <v>15</v>
      </c>
      <c r="F25" s="29">
        <v>15</v>
      </c>
      <c r="G25" s="29">
        <v>10</v>
      </c>
      <c r="H25" s="29">
        <v>5</v>
      </c>
      <c r="I25" s="29">
        <v>9</v>
      </c>
      <c r="J25" s="29">
        <v>9</v>
      </c>
      <c r="K25" s="29">
        <v>25</v>
      </c>
      <c r="L25" s="29"/>
      <c r="M25" s="29"/>
      <c r="N25" s="29"/>
      <c r="O25" s="29"/>
      <c r="P25" s="29"/>
      <c r="Q25" s="29"/>
      <c r="R25" s="29"/>
      <c r="S25" s="29"/>
      <c r="T25" s="29"/>
      <c r="U25" s="29"/>
      <c r="V25" s="29"/>
      <c r="W25" s="29"/>
      <c r="X25" s="29"/>
      <c r="Y25" s="37">
        <v>88</v>
      </c>
      <c r="Z25" s="37" t="str">
        <f t="shared" si="0"/>
        <v>BAŞARILI</v>
      </c>
      <c r="AA25" s="58"/>
    </row>
    <row r="26" spans="1:27" ht="15" thickBot="1">
      <c r="A26" s="65">
        <v>18</v>
      </c>
      <c r="B26" s="84" t="s">
        <v>95</v>
      </c>
      <c r="C26" s="122"/>
      <c r="D26" s="123"/>
      <c r="E26" s="73">
        <v>15</v>
      </c>
      <c r="F26" s="29">
        <v>15</v>
      </c>
      <c r="G26" s="29">
        <v>10</v>
      </c>
      <c r="H26" s="29">
        <v>10</v>
      </c>
      <c r="I26" s="29">
        <v>0</v>
      </c>
      <c r="J26" s="29">
        <v>6</v>
      </c>
      <c r="K26" s="29">
        <v>10</v>
      </c>
      <c r="L26" s="29"/>
      <c r="M26" s="29"/>
      <c r="N26" s="29"/>
      <c r="O26" s="29"/>
      <c r="P26" s="29"/>
      <c r="Q26" s="29"/>
      <c r="R26" s="29"/>
      <c r="S26" s="29"/>
      <c r="T26" s="29"/>
      <c r="U26" s="29"/>
      <c r="V26" s="29"/>
      <c r="W26" s="29"/>
      <c r="X26" s="29"/>
      <c r="Y26" s="37">
        <v>66</v>
      </c>
      <c r="Z26" s="37" t="str">
        <f t="shared" si="0"/>
        <v>BAŞARISIZ</v>
      </c>
      <c r="AA26" s="58"/>
    </row>
    <row r="27" spans="1:27" ht="15" thickBot="1">
      <c r="A27" s="65">
        <v>19</v>
      </c>
      <c r="B27" s="84" t="s">
        <v>96</v>
      </c>
      <c r="C27" s="122"/>
      <c r="D27" s="123"/>
      <c r="E27" s="73">
        <v>15</v>
      </c>
      <c r="F27" s="29">
        <v>15</v>
      </c>
      <c r="G27" s="29">
        <v>5</v>
      </c>
      <c r="H27" s="29">
        <v>10</v>
      </c>
      <c r="I27" s="29">
        <v>9</v>
      </c>
      <c r="J27" s="29">
        <v>9</v>
      </c>
      <c r="K27" s="29">
        <v>10</v>
      </c>
      <c r="L27" s="29"/>
      <c r="M27" s="29"/>
      <c r="N27" s="29"/>
      <c r="O27" s="29"/>
      <c r="P27" s="29"/>
      <c r="Q27" s="29"/>
      <c r="R27" s="29"/>
      <c r="S27" s="29"/>
      <c r="T27" s="29"/>
      <c r="U27" s="29"/>
      <c r="V27" s="29"/>
      <c r="W27" s="29"/>
      <c r="X27" s="29"/>
      <c r="Y27" s="37">
        <v>73</v>
      </c>
      <c r="Z27" s="37" t="str">
        <f t="shared" si="0"/>
        <v>BAŞARILI</v>
      </c>
      <c r="AA27" s="58"/>
    </row>
    <row r="28" spans="1:27" ht="15" thickBot="1">
      <c r="A28" s="65">
        <v>20</v>
      </c>
      <c r="B28" s="84" t="s">
        <v>97</v>
      </c>
      <c r="C28" s="122"/>
      <c r="D28" s="123"/>
      <c r="E28" s="73">
        <v>15</v>
      </c>
      <c r="F28" s="29">
        <v>20</v>
      </c>
      <c r="G28" s="29">
        <v>10</v>
      </c>
      <c r="H28" s="29">
        <v>10</v>
      </c>
      <c r="I28" s="29">
        <v>6</v>
      </c>
      <c r="J28" s="29">
        <v>9</v>
      </c>
      <c r="K28" s="29">
        <v>27</v>
      </c>
      <c r="L28" s="29"/>
      <c r="M28" s="29"/>
      <c r="N28" s="29"/>
      <c r="O28" s="29"/>
      <c r="P28" s="29"/>
      <c r="Q28" s="29"/>
      <c r="R28" s="29"/>
      <c r="S28" s="29"/>
      <c r="T28" s="29"/>
      <c r="U28" s="29"/>
      <c r="V28" s="29"/>
      <c r="W28" s="29"/>
      <c r="X28" s="29"/>
      <c r="Y28" s="37">
        <v>97</v>
      </c>
      <c r="Z28" s="37" t="str">
        <f>IF(SUM(E28:X28)="","",IF(Y28&lt;70,"BAŞARISIZ",IF(Y28&lt;=100,"BAŞARILI","")))</f>
        <v>BAŞARILI</v>
      </c>
      <c r="AA28" s="58"/>
    </row>
    <row r="29" spans="1:27" ht="15" thickBot="1">
      <c r="A29" s="65">
        <v>21</v>
      </c>
      <c r="B29" s="84" t="s">
        <v>98</v>
      </c>
      <c r="C29" s="122"/>
      <c r="D29" s="123"/>
      <c r="E29" s="73">
        <v>5</v>
      </c>
      <c r="F29" s="29">
        <v>10</v>
      </c>
      <c r="G29" s="29">
        <v>10</v>
      </c>
      <c r="H29" s="29">
        <v>5</v>
      </c>
      <c r="I29" s="29">
        <v>3</v>
      </c>
      <c r="J29" s="29">
        <v>0</v>
      </c>
      <c r="K29" s="29">
        <v>2</v>
      </c>
      <c r="L29" s="29"/>
      <c r="M29" s="29"/>
      <c r="N29" s="29"/>
      <c r="O29" s="29"/>
      <c r="P29" s="29"/>
      <c r="Q29" s="29"/>
      <c r="R29" s="29"/>
      <c r="S29" s="29"/>
      <c r="T29" s="29"/>
      <c r="U29" s="29"/>
      <c r="V29" s="29"/>
      <c r="W29" s="29"/>
      <c r="X29" s="29"/>
      <c r="Y29" s="37">
        <v>35</v>
      </c>
      <c r="Z29" s="37" t="str">
        <f t="shared" si="0"/>
        <v>BAŞARISIZ</v>
      </c>
      <c r="AA29" s="58"/>
    </row>
    <row r="30" spans="1:27" ht="15" thickBot="1">
      <c r="A30" s="65">
        <v>22</v>
      </c>
      <c r="B30" s="84" t="s">
        <v>99</v>
      </c>
      <c r="C30" s="122"/>
      <c r="D30" s="123"/>
      <c r="E30" s="73">
        <v>15</v>
      </c>
      <c r="F30" s="29">
        <v>15</v>
      </c>
      <c r="G30" s="29">
        <v>10</v>
      </c>
      <c r="H30" s="29">
        <v>5</v>
      </c>
      <c r="I30" s="29">
        <v>9</v>
      </c>
      <c r="J30" s="29">
        <v>9</v>
      </c>
      <c r="K30" s="29">
        <v>10</v>
      </c>
      <c r="L30" s="29"/>
      <c r="M30" s="29"/>
      <c r="N30" s="29"/>
      <c r="O30" s="29"/>
      <c r="P30" s="29"/>
      <c r="Q30" s="29"/>
      <c r="R30" s="29"/>
      <c r="S30" s="29"/>
      <c r="T30" s="29"/>
      <c r="U30" s="29"/>
      <c r="V30" s="29"/>
      <c r="W30" s="29"/>
      <c r="X30" s="29"/>
      <c r="Y30" s="37">
        <v>73</v>
      </c>
      <c r="Z30" s="37" t="str">
        <f t="shared" si="0"/>
        <v>BAŞARILI</v>
      </c>
      <c r="AA30" s="58"/>
    </row>
    <row r="31" spans="1:27" ht="15" thickBot="1">
      <c r="A31" s="65">
        <v>23</v>
      </c>
      <c r="B31" s="84" t="s">
        <v>100</v>
      </c>
      <c r="C31" s="122"/>
      <c r="D31" s="123"/>
      <c r="E31" s="73">
        <v>15</v>
      </c>
      <c r="F31" s="29">
        <v>20</v>
      </c>
      <c r="G31" s="29">
        <v>10</v>
      </c>
      <c r="H31" s="29">
        <v>10</v>
      </c>
      <c r="I31" s="29">
        <v>9</v>
      </c>
      <c r="J31" s="29">
        <v>9</v>
      </c>
      <c r="K31" s="29">
        <v>20</v>
      </c>
      <c r="L31" s="29"/>
      <c r="M31" s="29"/>
      <c r="N31" s="29"/>
      <c r="O31" s="29"/>
      <c r="P31" s="29"/>
      <c r="Q31" s="29"/>
      <c r="R31" s="29"/>
      <c r="S31" s="29"/>
      <c r="T31" s="29"/>
      <c r="U31" s="29"/>
      <c r="V31" s="29"/>
      <c r="W31" s="29"/>
      <c r="X31" s="29"/>
      <c r="Y31" s="37">
        <v>93</v>
      </c>
      <c r="Z31" s="37" t="str">
        <f t="shared" si="0"/>
        <v>BAŞARILI</v>
      </c>
      <c r="AA31" s="58"/>
    </row>
    <row r="32" spans="1:27" ht="15" thickBot="1">
      <c r="A32" s="65">
        <v>24</v>
      </c>
      <c r="B32" s="84" t="s">
        <v>101</v>
      </c>
      <c r="C32" s="122"/>
      <c r="D32" s="123"/>
      <c r="E32" s="73">
        <v>10</v>
      </c>
      <c r="F32" s="29">
        <v>20</v>
      </c>
      <c r="G32" s="29">
        <v>10</v>
      </c>
      <c r="H32" s="29">
        <v>10</v>
      </c>
      <c r="I32" s="29">
        <v>9</v>
      </c>
      <c r="J32" s="29">
        <v>6</v>
      </c>
      <c r="K32" s="29">
        <v>20</v>
      </c>
      <c r="L32" s="29"/>
      <c r="M32" s="29"/>
      <c r="N32" s="29"/>
      <c r="O32" s="29"/>
      <c r="P32" s="29"/>
      <c r="Q32" s="29"/>
      <c r="R32" s="29"/>
      <c r="S32" s="29"/>
      <c r="T32" s="29"/>
      <c r="U32" s="29"/>
      <c r="V32" s="29"/>
      <c r="W32" s="29"/>
      <c r="X32" s="29"/>
      <c r="Y32" s="37">
        <v>75</v>
      </c>
      <c r="Z32" s="37" t="str">
        <f t="shared" si="0"/>
        <v>BAŞARILI</v>
      </c>
      <c r="AA32" s="58"/>
    </row>
    <row r="33" spans="1:27" ht="15" thickBot="1">
      <c r="A33" s="65">
        <v>25</v>
      </c>
      <c r="B33" s="84" t="s">
        <v>102</v>
      </c>
      <c r="C33" s="122"/>
      <c r="D33" s="123"/>
      <c r="E33" s="73">
        <v>15</v>
      </c>
      <c r="F33" s="29">
        <v>10</v>
      </c>
      <c r="G33" s="29">
        <v>10</v>
      </c>
      <c r="H33" s="29">
        <v>10</v>
      </c>
      <c r="I33" s="29">
        <v>6</v>
      </c>
      <c r="J33" s="29">
        <v>9</v>
      </c>
      <c r="K33" s="29">
        <v>20</v>
      </c>
      <c r="L33" s="29"/>
      <c r="M33" s="29"/>
      <c r="N33" s="29"/>
      <c r="O33" s="29"/>
      <c r="P33" s="29"/>
      <c r="Q33" s="29"/>
      <c r="R33" s="29"/>
      <c r="S33" s="29"/>
      <c r="T33" s="29"/>
      <c r="U33" s="29"/>
      <c r="V33" s="29"/>
      <c r="W33" s="29"/>
      <c r="X33" s="29"/>
      <c r="Y33" s="37">
        <v>80</v>
      </c>
      <c r="Z33" s="37" t="str">
        <f t="shared" si="0"/>
        <v>BAŞARILI</v>
      </c>
      <c r="AA33" s="58"/>
    </row>
    <row r="34" spans="1:27" ht="15" thickBot="1">
      <c r="A34" s="65">
        <v>26</v>
      </c>
      <c r="B34" s="84" t="s">
        <v>103</v>
      </c>
      <c r="C34" s="122"/>
      <c r="D34" s="123"/>
      <c r="E34" s="73"/>
      <c r="F34" s="29"/>
      <c r="G34" s="29"/>
      <c r="H34" s="29"/>
      <c r="I34" s="29"/>
      <c r="J34" s="29"/>
      <c r="K34" s="29"/>
      <c r="L34" s="29"/>
      <c r="M34" s="29"/>
      <c r="N34" s="29"/>
      <c r="O34" s="29"/>
      <c r="P34" s="29"/>
      <c r="Q34" s="29"/>
      <c r="R34" s="29"/>
      <c r="S34" s="29"/>
      <c r="T34" s="29"/>
      <c r="U34" s="29"/>
      <c r="V34" s="29"/>
      <c r="W34" s="29"/>
      <c r="X34" s="29"/>
      <c r="Y34" s="37" t="str">
        <f t="shared" ref="Y34:Y42" si="1">IF(AA34="G","",IF(C34="","",SUM(E34:X34)))</f>
        <v/>
      </c>
      <c r="Z34" s="37" t="str">
        <f t="shared" si="0"/>
        <v/>
      </c>
      <c r="AA34" s="58"/>
    </row>
    <row r="35" spans="1:27" ht="15" thickBot="1">
      <c r="A35" s="65">
        <v>27</v>
      </c>
      <c r="B35" s="84" t="s">
        <v>104</v>
      </c>
      <c r="C35" s="122"/>
      <c r="D35" s="123"/>
      <c r="E35" s="73">
        <v>15</v>
      </c>
      <c r="F35" s="29">
        <v>10</v>
      </c>
      <c r="G35" s="29">
        <v>10</v>
      </c>
      <c r="H35" s="29">
        <v>10</v>
      </c>
      <c r="I35" s="29">
        <v>0</v>
      </c>
      <c r="J35" s="29">
        <v>0</v>
      </c>
      <c r="K35" s="29">
        <v>10</v>
      </c>
      <c r="L35" s="29"/>
      <c r="M35" s="29"/>
      <c r="N35" s="29"/>
      <c r="O35" s="29"/>
      <c r="P35" s="29"/>
      <c r="Q35" s="29"/>
      <c r="R35" s="29"/>
      <c r="S35" s="29"/>
      <c r="T35" s="29"/>
      <c r="U35" s="29"/>
      <c r="V35" s="29"/>
      <c r="W35" s="29"/>
      <c r="X35" s="29"/>
      <c r="Y35" s="37">
        <v>55</v>
      </c>
      <c r="Z35" s="37" t="str">
        <f t="shared" si="0"/>
        <v>BAŞARISIZ</v>
      </c>
      <c r="AA35" s="58"/>
    </row>
    <row r="36" spans="1:27" ht="15" thickBot="1">
      <c r="A36" s="65">
        <v>28</v>
      </c>
      <c r="B36" s="84" t="s">
        <v>105</v>
      </c>
      <c r="C36" s="122"/>
      <c r="D36" s="123"/>
      <c r="E36" s="73">
        <v>15</v>
      </c>
      <c r="F36" s="29">
        <v>20</v>
      </c>
      <c r="G36" s="29">
        <v>10</v>
      </c>
      <c r="H36" s="29">
        <v>10</v>
      </c>
      <c r="I36" s="29">
        <v>9</v>
      </c>
      <c r="J36" s="29">
        <v>6</v>
      </c>
      <c r="K36" s="29">
        <v>22</v>
      </c>
      <c r="L36" s="29"/>
      <c r="M36" s="29"/>
      <c r="N36" s="29"/>
      <c r="O36" s="29"/>
      <c r="P36" s="29"/>
      <c r="Q36" s="29"/>
      <c r="R36" s="29"/>
      <c r="S36" s="29"/>
      <c r="T36" s="29"/>
      <c r="U36" s="29"/>
      <c r="V36" s="29"/>
      <c r="W36" s="29"/>
      <c r="X36" s="29"/>
      <c r="Y36" s="37">
        <v>92</v>
      </c>
      <c r="Z36" s="37" t="str">
        <f t="shared" si="0"/>
        <v>BAŞARILI</v>
      </c>
      <c r="AA36" s="58"/>
    </row>
    <row r="37" spans="1:27" ht="15" thickBot="1">
      <c r="A37" s="65">
        <v>29</v>
      </c>
      <c r="B37" s="84" t="s">
        <v>106</v>
      </c>
      <c r="C37" s="122"/>
      <c r="D37" s="123"/>
      <c r="E37" s="73">
        <v>10</v>
      </c>
      <c r="F37" s="29">
        <v>15</v>
      </c>
      <c r="G37" s="29">
        <v>10</v>
      </c>
      <c r="H37" s="29">
        <v>10</v>
      </c>
      <c r="I37" s="29">
        <v>6</v>
      </c>
      <c r="J37" s="29">
        <v>9</v>
      </c>
      <c r="K37" s="29">
        <v>27</v>
      </c>
      <c r="L37" s="29"/>
      <c r="M37" s="29"/>
      <c r="N37" s="29"/>
      <c r="O37" s="29"/>
      <c r="P37" s="29"/>
      <c r="Q37" s="29"/>
      <c r="R37" s="29"/>
      <c r="S37" s="29"/>
      <c r="T37" s="29"/>
      <c r="U37" s="29"/>
      <c r="V37" s="29"/>
      <c r="W37" s="29"/>
      <c r="X37" s="29"/>
      <c r="Y37" s="37">
        <v>87</v>
      </c>
      <c r="Z37" s="37" t="str">
        <f t="shared" si="0"/>
        <v>BAŞARILI</v>
      </c>
      <c r="AA37" s="58"/>
    </row>
    <row r="38" spans="1:27" ht="23.4" thickBot="1">
      <c r="A38" s="65">
        <v>30</v>
      </c>
      <c r="B38" s="84" t="s">
        <v>107</v>
      </c>
      <c r="C38" s="122"/>
      <c r="D38" s="123"/>
      <c r="E38" s="73">
        <v>10</v>
      </c>
      <c r="F38" s="29">
        <v>10</v>
      </c>
      <c r="G38" s="29">
        <v>10</v>
      </c>
      <c r="H38" s="29">
        <v>10</v>
      </c>
      <c r="I38" s="29">
        <v>3</v>
      </c>
      <c r="J38" s="29">
        <v>9</v>
      </c>
      <c r="K38" s="29">
        <v>2</v>
      </c>
      <c r="L38" s="29"/>
      <c r="M38" s="29"/>
      <c r="N38" s="29"/>
      <c r="O38" s="29"/>
      <c r="P38" s="29"/>
      <c r="Q38" s="29"/>
      <c r="R38" s="29"/>
      <c r="S38" s="29"/>
      <c r="T38" s="29"/>
      <c r="U38" s="29"/>
      <c r="V38" s="29"/>
      <c r="W38" s="29"/>
      <c r="X38" s="29"/>
      <c r="Y38" s="37">
        <v>54</v>
      </c>
      <c r="Z38" s="37" t="str">
        <f t="shared" si="0"/>
        <v>BAŞARISIZ</v>
      </c>
      <c r="AA38" s="58"/>
    </row>
    <row r="39" spans="1:27" ht="27.75" customHeight="1" thickBot="1">
      <c r="A39" s="9">
        <v>31</v>
      </c>
      <c r="B39" s="84" t="s">
        <v>108</v>
      </c>
      <c r="C39" s="122"/>
      <c r="D39" s="123"/>
      <c r="E39" s="29">
        <v>10</v>
      </c>
      <c r="F39" s="29">
        <v>20</v>
      </c>
      <c r="G39" s="29">
        <v>10</v>
      </c>
      <c r="H39" s="29">
        <v>10</v>
      </c>
      <c r="I39" s="29">
        <v>3</v>
      </c>
      <c r="J39" s="29">
        <v>9</v>
      </c>
      <c r="K39" s="29">
        <v>27</v>
      </c>
      <c r="L39" s="29"/>
      <c r="M39" s="29"/>
      <c r="N39" s="29"/>
      <c r="O39" s="29"/>
      <c r="P39" s="29"/>
      <c r="Q39" s="29"/>
      <c r="R39" s="29"/>
      <c r="S39" s="29"/>
      <c r="T39" s="29"/>
      <c r="U39" s="29"/>
      <c r="V39" s="29"/>
      <c r="W39" s="29"/>
      <c r="X39" s="29"/>
      <c r="Y39" s="37">
        <v>89</v>
      </c>
      <c r="Z39" s="37" t="str">
        <f t="shared" si="0"/>
        <v>BAŞARILI</v>
      </c>
      <c r="AA39" s="58"/>
    </row>
    <row r="40" spans="1:27" ht="18.75" customHeight="1" thickBot="1">
      <c r="A40" s="9">
        <v>32</v>
      </c>
      <c r="B40" s="84" t="s">
        <v>109</v>
      </c>
      <c r="C40" s="159"/>
      <c r="D40" s="160"/>
      <c r="E40" s="29">
        <v>15</v>
      </c>
      <c r="F40" s="29">
        <v>15</v>
      </c>
      <c r="G40" s="29">
        <v>10</v>
      </c>
      <c r="H40" s="29">
        <v>10</v>
      </c>
      <c r="I40" s="29">
        <v>6</v>
      </c>
      <c r="J40" s="29">
        <v>9</v>
      </c>
      <c r="K40" s="29">
        <v>22</v>
      </c>
      <c r="L40" s="29"/>
      <c r="M40" s="29"/>
      <c r="N40" s="29"/>
      <c r="O40" s="29"/>
      <c r="P40" s="29"/>
      <c r="Q40" s="29"/>
      <c r="R40" s="29"/>
      <c r="S40" s="29"/>
      <c r="T40" s="29"/>
      <c r="U40" s="29"/>
      <c r="V40" s="29"/>
      <c r="W40" s="29"/>
      <c r="X40" s="29"/>
      <c r="Y40" s="37">
        <v>90</v>
      </c>
      <c r="Z40" s="37" t="str">
        <f t="shared" si="0"/>
        <v>BAŞARILI</v>
      </c>
      <c r="AA40" s="58"/>
    </row>
    <row r="41" spans="1:27">
      <c r="A41" s="9">
        <v>33</v>
      </c>
      <c r="B41" s="56"/>
      <c r="C41" s="159"/>
      <c r="D41" s="160"/>
      <c r="E41" s="29"/>
      <c r="F41" s="29"/>
      <c r="G41" s="29"/>
      <c r="H41" s="29"/>
      <c r="I41" s="29"/>
      <c r="J41" s="29"/>
      <c r="K41" s="29"/>
      <c r="L41" s="29"/>
      <c r="M41" s="29"/>
      <c r="N41" s="29"/>
      <c r="O41" s="29"/>
      <c r="P41" s="29"/>
      <c r="Q41" s="29"/>
      <c r="R41" s="29"/>
      <c r="S41" s="29"/>
      <c r="T41" s="29"/>
      <c r="U41" s="29"/>
      <c r="V41" s="29"/>
      <c r="W41" s="29"/>
      <c r="X41" s="29"/>
      <c r="Y41" s="37" t="str">
        <f t="shared" si="1"/>
        <v/>
      </c>
      <c r="Z41" s="37" t="str">
        <f t="shared" si="0"/>
        <v/>
      </c>
      <c r="AA41" s="58"/>
    </row>
    <row r="42" spans="1:27">
      <c r="A42" s="9">
        <v>34</v>
      </c>
      <c r="B42" s="56"/>
      <c r="C42" s="159"/>
      <c r="D42" s="160"/>
      <c r="E42" s="29"/>
      <c r="F42" s="29"/>
      <c r="G42" s="29"/>
      <c r="H42" s="29"/>
      <c r="I42" s="29"/>
      <c r="J42" s="29"/>
      <c r="K42" s="29"/>
      <c r="L42" s="29"/>
      <c r="M42" s="29"/>
      <c r="N42" s="29"/>
      <c r="O42" s="29"/>
      <c r="P42" s="29"/>
      <c r="Q42" s="29"/>
      <c r="R42" s="29"/>
      <c r="S42" s="29"/>
      <c r="T42" s="29"/>
      <c r="U42" s="29"/>
      <c r="V42" s="29"/>
      <c r="W42" s="29"/>
      <c r="X42" s="29"/>
      <c r="Y42" s="37" t="str">
        <f t="shared" si="1"/>
        <v/>
      </c>
      <c r="Z42" s="37" t="str">
        <f t="shared" si="0"/>
        <v/>
      </c>
      <c r="AA42" s="58"/>
    </row>
    <row r="43" spans="1:27">
      <c r="A43" s="9">
        <v>35</v>
      </c>
      <c r="B43" s="56"/>
      <c r="C43" s="159"/>
      <c r="D43" s="160"/>
      <c r="E43" s="29"/>
      <c r="F43" s="29"/>
      <c r="G43" s="29"/>
      <c r="H43" s="29"/>
      <c r="I43" s="29"/>
      <c r="J43" s="29"/>
      <c r="K43" s="29"/>
      <c r="L43" s="29"/>
      <c r="M43" s="29"/>
      <c r="N43" s="29"/>
      <c r="O43" s="29"/>
      <c r="P43" s="29"/>
      <c r="Q43" s="29"/>
      <c r="R43" s="29"/>
      <c r="S43" s="29"/>
      <c r="T43" s="29"/>
      <c r="U43" s="29"/>
      <c r="V43" s="29"/>
      <c r="W43" s="29"/>
      <c r="X43" s="29"/>
      <c r="Y43" s="37" t="str">
        <f t="shared" ref="Y43:Y53" si="2">IF(AA43="G","",IF(C43="","",SUM(E43:X43)))</f>
        <v/>
      </c>
      <c r="Z43" s="37" t="str">
        <f t="shared" ref="Z43:Z53" si="3">IF(SUM(E43:X43)="","",IF(Y43&lt;70,"BAŞARISIZ",IF(Y43&lt;=100,"BAŞARILI","")))</f>
        <v/>
      </c>
      <c r="AA43" s="58"/>
    </row>
    <row r="44" spans="1:27">
      <c r="A44" s="9">
        <v>36</v>
      </c>
      <c r="B44" s="56"/>
      <c r="C44" s="159"/>
      <c r="D44" s="160"/>
      <c r="E44" s="29"/>
      <c r="F44" s="29"/>
      <c r="G44" s="29"/>
      <c r="H44" s="29"/>
      <c r="I44" s="29"/>
      <c r="J44" s="29"/>
      <c r="K44" s="29"/>
      <c r="L44" s="29"/>
      <c r="M44" s="29"/>
      <c r="N44" s="29"/>
      <c r="O44" s="29"/>
      <c r="P44" s="29"/>
      <c r="Q44" s="29"/>
      <c r="R44" s="29"/>
      <c r="S44" s="29"/>
      <c r="T44" s="29"/>
      <c r="U44" s="29"/>
      <c r="V44" s="29"/>
      <c r="W44" s="29"/>
      <c r="X44" s="29"/>
      <c r="Y44" s="37" t="str">
        <f t="shared" si="2"/>
        <v/>
      </c>
      <c r="Z44" s="37" t="str">
        <f t="shared" si="3"/>
        <v/>
      </c>
      <c r="AA44" s="58"/>
    </row>
    <row r="45" spans="1:27">
      <c r="A45" s="9">
        <v>37</v>
      </c>
      <c r="B45" s="56"/>
      <c r="C45" s="159"/>
      <c r="D45" s="160"/>
      <c r="E45" s="29"/>
      <c r="F45" s="29"/>
      <c r="G45" s="29"/>
      <c r="H45" s="29"/>
      <c r="I45" s="29"/>
      <c r="J45" s="29"/>
      <c r="K45" s="29"/>
      <c r="L45" s="29"/>
      <c r="M45" s="29"/>
      <c r="N45" s="29"/>
      <c r="O45" s="29"/>
      <c r="P45" s="29"/>
      <c r="Q45" s="29"/>
      <c r="R45" s="29"/>
      <c r="S45" s="29"/>
      <c r="T45" s="29"/>
      <c r="U45" s="29"/>
      <c r="V45" s="29"/>
      <c r="W45" s="29"/>
      <c r="X45" s="29"/>
      <c r="Y45" s="37" t="str">
        <f t="shared" si="2"/>
        <v/>
      </c>
      <c r="Z45" s="37" t="str">
        <f t="shared" si="3"/>
        <v/>
      </c>
      <c r="AA45" s="58"/>
    </row>
    <row r="46" spans="1:27">
      <c r="A46" s="9">
        <v>38</v>
      </c>
      <c r="B46" s="56"/>
      <c r="C46" s="159"/>
      <c r="D46" s="160"/>
      <c r="E46" s="29"/>
      <c r="F46" s="29"/>
      <c r="G46" s="29"/>
      <c r="H46" s="29"/>
      <c r="I46" s="29"/>
      <c r="J46" s="29"/>
      <c r="K46" s="29"/>
      <c r="L46" s="29"/>
      <c r="M46" s="29"/>
      <c r="N46" s="29"/>
      <c r="O46" s="29"/>
      <c r="P46" s="29"/>
      <c r="Q46" s="29"/>
      <c r="R46" s="29"/>
      <c r="S46" s="29"/>
      <c r="T46" s="29"/>
      <c r="U46" s="29"/>
      <c r="V46" s="29"/>
      <c r="W46" s="29"/>
      <c r="X46" s="29"/>
      <c r="Y46" s="37" t="str">
        <f t="shared" si="2"/>
        <v/>
      </c>
      <c r="Z46" s="37" t="str">
        <f t="shared" si="3"/>
        <v/>
      </c>
      <c r="AA46" s="58"/>
    </row>
    <row r="47" spans="1:27">
      <c r="A47" s="9">
        <v>39</v>
      </c>
      <c r="B47" s="56"/>
      <c r="C47" s="159"/>
      <c r="D47" s="160"/>
      <c r="E47" s="29"/>
      <c r="F47" s="29"/>
      <c r="G47" s="29"/>
      <c r="H47" s="29"/>
      <c r="I47" s="29"/>
      <c r="J47" s="29"/>
      <c r="K47" s="29"/>
      <c r="L47" s="29"/>
      <c r="M47" s="29"/>
      <c r="N47" s="29"/>
      <c r="O47" s="29"/>
      <c r="P47" s="29"/>
      <c r="Q47" s="29"/>
      <c r="R47" s="29"/>
      <c r="S47" s="29"/>
      <c r="T47" s="29"/>
      <c r="U47" s="29"/>
      <c r="V47" s="29"/>
      <c r="W47" s="29"/>
      <c r="X47" s="29"/>
      <c r="Y47" s="37" t="str">
        <f t="shared" si="2"/>
        <v/>
      </c>
      <c r="Z47" s="37" t="str">
        <f t="shared" si="3"/>
        <v/>
      </c>
      <c r="AA47" s="58"/>
    </row>
    <row r="48" spans="1:27">
      <c r="A48" s="9">
        <v>40</v>
      </c>
      <c r="B48" s="56"/>
      <c r="C48" s="159"/>
      <c r="D48" s="160"/>
      <c r="E48" s="29"/>
      <c r="F48" s="29"/>
      <c r="G48" s="29"/>
      <c r="H48" s="29"/>
      <c r="I48" s="29"/>
      <c r="J48" s="29"/>
      <c r="K48" s="29"/>
      <c r="L48" s="29"/>
      <c r="M48" s="29"/>
      <c r="N48" s="29"/>
      <c r="O48" s="29"/>
      <c r="P48" s="29"/>
      <c r="Q48" s="29"/>
      <c r="R48" s="29"/>
      <c r="S48" s="29"/>
      <c r="T48" s="29"/>
      <c r="U48" s="29"/>
      <c r="V48" s="29"/>
      <c r="W48" s="29"/>
      <c r="X48" s="29"/>
      <c r="Y48" s="37" t="str">
        <f t="shared" si="2"/>
        <v/>
      </c>
      <c r="Z48" s="37" t="str">
        <f t="shared" si="3"/>
        <v/>
      </c>
      <c r="AA48" s="58"/>
    </row>
    <row r="49" spans="1:38">
      <c r="A49" s="9">
        <v>41</v>
      </c>
      <c r="B49" s="56"/>
      <c r="C49" s="159"/>
      <c r="D49" s="160"/>
      <c r="E49" s="29"/>
      <c r="F49" s="29"/>
      <c r="G49" s="29"/>
      <c r="H49" s="29"/>
      <c r="I49" s="29"/>
      <c r="J49" s="29"/>
      <c r="K49" s="29"/>
      <c r="L49" s="29"/>
      <c r="M49" s="29"/>
      <c r="N49" s="29"/>
      <c r="O49" s="29"/>
      <c r="P49" s="29"/>
      <c r="Q49" s="29"/>
      <c r="R49" s="29"/>
      <c r="S49" s="29"/>
      <c r="T49" s="29"/>
      <c r="U49" s="29"/>
      <c r="V49" s="29"/>
      <c r="W49" s="29"/>
      <c r="X49" s="29"/>
      <c r="Y49" s="37" t="str">
        <f t="shared" si="2"/>
        <v/>
      </c>
      <c r="Z49" s="37" t="str">
        <f t="shared" si="3"/>
        <v/>
      </c>
      <c r="AA49" s="58"/>
    </row>
    <row r="50" spans="1:38">
      <c r="A50" s="9">
        <v>42</v>
      </c>
      <c r="B50" s="56"/>
      <c r="C50" s="159"/>
      <c r="D50" s="160"/>
      <c r="E50" s="29"/>
      <c r="F50" s="29"/>
      <c r="G50" s="29"/>
      <c r="H50" s="29"/>
      <c r="I50" s="29"/>
      <c r="J50" s="29"/>
      <c r="K50" s="29"/>
      <c r="L50" s="29"/>
      <c r="M50" s="29"/>
      <c r="N50" s="29"/>
      <c r="O50" s="29"/>
      <c r="P50" s="29"/>
      <c r="Q50" s="29"/>
      <c r="R50" s="29"/>
      <c r="S50" s="29"/>
      <c r="T50" s="29"/>
      <c r="U50" s="29"/>
      <c r="V50" s="29"/>
      <c r="W50" s="29"/>
      <c r="X50" s="29"/>
      <c r="Y50" s="37" t="str">
        <f t="shared" si="2"/>
        <v/>
      </c>
      <c r="Z50" s="37" t="str">
        <f t="shared" si="3"/>
        <v/>
      </c>
      <c r="AA50" s="58"/>
    </row>
    <row r="51" spans="1:38">
      <c r="A51" s="9">
        <v>43</v>
      </c>
      <c r="B51" s="56"/>
      <c r="C51" s="159"/>
      <c r="D51" s="160"/>
      <c r="E51" s="29"/>
      <c r="F51" s="29"/>
      <c r="G51" s="29"/>
      <c r="H51" s="29"/>
      <c r="I51" s="29"/>
      <c r="J51" s="29"/>
      <c r="K51" s="29"/>
      <c r="L51" s="29"/>
      <c r="M51" s="29"/>
      <c r="N51" s="29"/>
      <c r="O51" s="29"/>
      <c r="P51" s="29"/>
      <c r="Q51" s="29"/>
      <c r="R51" s="29"/>
      <c r="S51" s="29"/>
      <c r="T51" s="29"/>
      <c r="U51" s="29"/>
      <c r="V51" s="29"/>
      <c r="W51" s="29"/>
      <c r="X51" s="29"/>
      <c r="Y51" s="37" t="str">
        <f t="shared" si="2"/>
        <v/>
      </c>
      <c r="Z51" s="37" t="str">
        <f t="shared" si="3"/>
        <v/>
      </c>
      <c r="AA51" s="58"/>
    </row>
    <row r="52" spans="1:38">
      <c r="A52" s="9">
        <v>44</v>
      </c>
      <c r="B52" s="56"/>
      <c r="C52" s="159"/>
      <c r="D52" s="160"/>
      <c r="E52" s="29"/>
      <c r="F52" s="29"/>
      <c r="G52" s="29"/>
      <c r="H52" s="29"/>
      <c r="I52" s="29"/>
      <c r="J52" s="29"/>
      <c r="K52" s="29"/>
      <c r="L52" s="29"/>
      <c r="M52" s="29"/>
      <c r="N52" s="29"/>
      <c r="O52" s="29"/>
      <c r="P52" s="29"/>
      <c r="Q52" s="29"/>
      <c r="R52" s="29"/>
      <c r="S52" s="29"/>
      <c r="T52" s="29"/>
      <c r="U52" s="29"/>
      <c r="V52" s="29"/>
      <c r="W52" s="29"/>
      <c r="X52" s="29"/>
      <c r="Y52" s="37" t="str">
        <f t="shared" si="2"/>
        <v/>
      </c>
      <c r="Z52" s="37" t="str">
        <f t="shared" si="3"/>
        <v/>
      </c>
      <c r="AA52" s="58"/>
    </row>
    <row r="53" spans="1:38" ht="15" thickBot="1">
      <c r="A53" s="9">
        <v>45</v>
      </c>
      <c r="B53" s="56"/>
      <c r="C53" s="159"/>
      <c r="D53" s="160"/>
      <c r="E53" s="29"/>
      <c r="F53" s="29"/>
      <c r="G53" s="29"/>
      <c r="H53" s="29"/>
      <c r="I53" s="29"/>
      <c r="J53" s="29"/>
      <c r="K53" s="29"/>
      <c r="L53" s="29"/>
      <c r="M53" s="29"/>
      <c r="N53" s="29"/>
      <c r="O53" s="29"/>
      <c r="P53" s="29"/>
      <c r="Q53" s="29"/>
      <c r="R53" s="29"/>
      <c r="S53" s="29"/>
      <c r="T53" s="29"/>
      <c r="U53" s="29"/>
      <c r="V53" s="29"/>
      <c r="W53" s="29"/>
      <c r="X53" s="29"/>
      <c r="Y53" s="37" t="str">
        <f t="shared" si="2"/>
        <v/>
      </c>
      <c r="Z53" s="37" t="str">
        <f t="shared" si="3"/>
        <v/>
      </c>
      <c r="AA53" s="58"/>
    </row>
    <row r="54" spans="1:38" ht="15.6" thickTop="1" thickBot="1">
      <c r="A54" s="110" t="s">
        <v>8</v>
      </c>
      <c r="B54" s="111"/>
      <c r="C54" s="111"/>
      <c r="D54" s="112"/>
      <c r="E54" s="10">
        <f>IF(E57=""," ",((SUM(E9:E53)/COUNT(E9:E53))*100)/E57)</f>
        <v>81.72043010752688</v>
      </c>
      <c r="F54" s="10">
        <f>IF(E58=""," ",((SUM(F9:F53)/COUNT(F9:F53))*100)/E58)</f>
        <v>75.806451612903231</v>
      </c>
      <c r="G54" s="10">
        <f>IF(E59=""," ",((SUM(G9:G53)/COUNT(G9:G53))*100)/E59)</f>
        <v>96.774193548387103</v>
      </c>
      <c r="H54" s="10">
        <f>IF(E60=""," ",((SUM(H9:H53)/COUNT(H9:H53))*100)/E60)</f>
        <v>90.32258064516131</v>
      </c>
      <c r="I54" s="10">
        <f>IF(E61=""," ",((SUM(I9:I53)/COUNT(I9:I53))*100)/E61)</f>
        <v>59.13978494623656</v>
      </c>
      <c r="J54" s="10">
        <f>IF(E62=""," ",((SUM(J9:J53)/COUNT(J9:J53))*100)/E62)</f>
        <v>76.344086021505376</v>
      </c>
      <c r="K54" s="10">
        <f>IF(E63=""," ",((SUM(K9:K53)/COUNT(K9:K53))*100)/E63)</f>
        <v>64.516129032258064</v>
      </c>
      <c r="L54" s="10" t="str">
        <f>IF(E64=""," ",((SUM(L9:L53)/COUNT(L9:L53))*100)/E64)</f>
        <v xml:space="preserve"> </v>
      </c>
      <c r="M54" s="10" t="str">
        <f>IF(E65=""," ",((SUM(M9:M53)/COUNT(M9:M53))*100)/E65)</f>
        <v xml:space="preserve"> </v>
      </c>
      <c r="N54" s="10" t="str">
        <f>IF(E66="","",((SUM(N9:N53)/COUNT(N9:N53))*100)/E66)</f>
        <v/>
      </c>
      <c r="O54" s="10" t="str">
        <f>IF(E67=""," ",((SUM(O9:O53)/COUNT(O9:O53))*100)/E67)</f>
        <v xml:space="preserve"> </v>
      </c>
      <c r="P54" s="10" t="str">
        <f>IF(E68=""," ",((SUM(P9:P53)/COUNT(P9:P53))*100)/E68)</f>
        <v xml:space="preserve"> </v>
      </c>
      <c r="Q54" s="10" t="str">
        <f>IF(E69=""," ",((SUM(Q9:Q53)/COUNT(Q9:Q53))*100)/E69)</f>
        <v xml:space="preserve"> </v>
      </c>
      <c r="R54" s="10" t="str">
        <f>IF(E70=""," ",((SUM(R9:R53)/COUNT(R9:R53))*100)/E70)</f>
        <v xml:space="preserve"> </v>
      </c>
      <c r="S54" s="10" t="str">
        <f>IF(E71=""," ",((SUM(S9:S53)/COUNT(S9:S53))*100)/E71)</f>
        <v xml:space="preserve"> </v>
      </c>
      <c r="T54" s="10" t="str">
        <f>IF(E72=""," ",((SUM(T9:T53)/COUNT(T9:T53))*100)/E72)</f>
        <v xml:space="preserve"> </v>
      </c>
      <c r="U54" s="10" t="str">
        <f>IF(E73=""," ",((SUM(U9:U53)/COUNT(U9:U53))*100)/E73)</f>
        <v xml:space="preserve"> </v>
      </c>
      <c r="V54" s="10" t="str">
        <f>IF(E74=""," ",((SUM(V9:V53)/COUNT(V9:V53))*100)/E74)</f>
        <v xml:space="preserve"> </v>
      </c>
      <c r="W54" s="10" t="str">
        <f>IF(E75=""," ",((SUM(W9:W53)/COUNT(W9:W53))*100)/E75)</f>
        <v xml:space="preserve"> </v>
      </c>
      <c r="X54" s="10" t="str">
        <f>IF(E76=""," ",((SUM(X9:X53)/COUNT(X9:X53))*100)/E76)</f>
        <v xml:space="preserve"> </v>
      </c>
      <c r="Y54" s="51"/>
      <c r="Z54" s="52"/>
      <c r="AA54" s="52"/>
    </row>
    <row r="55" spans="1:38" ht="15.6" thickTop="1" thickBo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38" ht="22.5" customHeight="1" thickTop="1">
      <c r="A56" s="113" t="s">
        <v>37</v>
      </c>
      <c r="B56" s="114"/>
      <c r="C56" s="114"/>
      <c r="D56" s="115"/>
      <c r="E56" s="17" t="s">
        <v>12</v>
      </c>
      <c r="F56" s="53"/>
      <c r="G56" s="116" t="s">
        <v>36</v>
      </c>
      <c r="H56" s="117"/>
      <c r="I56" s="117"/>
      <c r="J56" s="117"/>
      <c r="K56" s="117"/>
      <c r="L56" s="117"/>
      <c r="M56" s="117"/>
      <c r="N56" s="117"/>
      <c r="O56" s="117"/>
      <c r="P56" s="117"/>
      <c r="Q56" s="117"/>
      <c r="R56" s="117"/>
      <c r="S56" s="117"/>
      <c r="T56" s="117"/>
      <c r="U56" s="117"/>
      <c r="V56" s="117"/>
      <c r="W56" s="117"/>
      <c r="X56" s="117"/>
      <c r="Y56" s="117"/>
      <c r="Z56" s="117"/>
      <c r="AA56" s="118"/>
    </row>
    <row r="57" spans="1:38">
      <c r="A57" s="18">
        <v>1</v>
      </c>
      <c r="B57" s="119" t="str">
        <f>IF(Konular!E5="","",Konular!E5)</f>
        <v>T.O.5.5. Metinde geçen anlamını bilmediği söz varlığı unsurlarının anlamını tahmin edebilme.</v>
      </c>
      <c r="C57" s="120"/>
      <c r="D57" s="121"/>
      <c r="E57" s="70">
        <f>IF(Konular!F5="","",Konular!F5)</f>
        <v>15</v>
      </c>
      <c r="F57" s="53"/>
      <c r="G57" s="11"/>
      <c r="H57" s="12"/>
      <c r="I57" s="12"/>
      <c r="J57" s="12"/>
      <c r="K57" s="12"/>
      <c r="L57" s="12"/>
      <c r="M57" s="12"/>
      <c r="N57" s="12"/>
      <c r="O57" s="12"/>
      <c r="P57" s="12"/>
      <c r="Q57" s="12"/>
      <c r="R57" s="12"/>
      <c r="S57" s="12"/>
      <c r="T57" s="12"/>
      <c r="U57" s="12"/>
      <c r="V57" s="12"/>
      <c r="W57" s="12"/>
      <c r="X57" s="12"/>
      <c r="Y57" s="12"/>
      <c r="Z57" s="12"/>
      <c r="AA57" s="13"/>
    </row>
    <row r="58" spans="1:38">
      <c r="A58" s="18">
        <v>2</v>
      </c>
      <c r="B58" s="119" t="str">
        <f>IF(Konular!E6="","",Konular!E6)</f>
        <v>TO.5.21. Metinden hareketle söz varlığını geliştirmeye yönelik çözümleme yapabilme.</v>
      </c>
      <c r="C58" s="120"/>
      <c r="D58" s="121"/>
      <c r="E58" s="70">
        <f>IF(Konular!F6="","",Konular!F6)</f>
        <v>20</v>
      </c>
      <c r="F58" s="53"/>
      <c r="G58" s="14"/>
      <c r="H58" s="15"/>
      <c r="I58" s="15"/>
      <c r="J58" s="15"/>
      <c r="K58" s="15"/>
      <c r="L58" s="15"/>
      <c r="M58" s="15"/>
      <c r="N58" s="15"/>
      <c r="O58" s="15"/>
      <c r="P58" s="15"/>
      <c r="Q58" s="15"/>
      <c r="R58" s="15"/>
      <c r="S58" s="15"/>
      <c r="T58" s="15"/>
      <c r="U58" s="15"/>
      <c r="V58" s="15"/>
      <c r="W58" s="15"/>
      <c r="X58" s="15"/>
      <c r="Y58" s="15"/>
      <c r="Z58" s="15"/>
      <c r="AA58" s="16"/>
    </row>
    <row r="59" spans="1:38">
      <c r="A59" s="18">
        <v>3</v>
      </c>
      <c r="B59" s="119" t="str">
        <f>IF(Konular!E7="","",Konular!E7)</f>
        <v>T.O.5.6. Metnin yüzey anlamını belirleyebilme. (konu)</v>
      </c>
      <c r="C59" s="120"/>
      <c r="D59" s="121"/>
      <c r="E59" s="70">
        <f>IF(Konular!F7="","",Konular!F7)</f>
        <v>10</v>
      </c>
      <c r="F59" s="53"/>
      <c r="G59" s="14"/>
      <c r="H59" s="15"/>
      <c r="I59" s="15"/>
      <c r="J59" s="15"/>
      <c r="K59" s="15"/>
      <c r="L59" s="15"/>
      <c r="M59" s="15"/>
      <c r="N59" s="15"/>
      <c r="O59" s="15"/>
      <c r="P59" s="15"/>
      <c r="Q59" s="15"/>
      <c r="R59" s="15"/>
      <c r="S59" s="15"/>
      <c r="T59" s="15"/>
      <c r="U59" s="15"/>
      <c r="V59" s="15"/>
      <c r="W59" s="15"/>
      <c r="X59" s="15"/>
      <c r="Y59" s="15"/>
      <c r="Z59" s="15"/>
      <c r="AA59" s="16"/>
      <c r="AL59" s="1"/>
    </row>
    <row r="60" spans="1:38">
      <c r="A60" s="18">
        <v>4</v>
      </c>
      <c r="B60" s="119" t="str">
        <f>IF(Konular!E8="","",Konular!E8)</f>
        <v>T.O.5.6. Metnin yüzey anlamını belirleyebilme. (başlık)</v>
      </c>
      <c r="C60" s="120"/>
      <c r="D60" s="121"/>
      <c r="E60" s="70">
        <f>IF(Konular!F8="","",Konular!F8)</f>
        <v>10</v>
      </c>
      <c r="F60" s="53"/>
      <c r="G60" s="14"/>
      <c r="H60" s="15"/>
      <c r="I60" s="15"/>
      <c r="J60" s="15"/>
      <c r="K60" s="15"/>
      <c r="L60" s="15"/>
      <c r="M60" s="15"/>
      <c r="N60" s="15"/>
      <c r="O60" s="15"/>
      <c r="P60" s="15"/>
      <c r="Q60" s="15"/>
      <c r="R60" s="15"/>
      <c r="S60" s="15"/>
      <c r="T60" s="15"/>
      <c r="U60" s="15"/>
      <c r="V60" s="15"/>
      <c r="W60" s="15"/>
      <c r="X60" s="15"/>
      <c r="Y60" s="15"/>
      <c r="Z60" s="15"/>
      <c r="AA60" s="16"/>
      <c r="AL60" s="1"/>
    </row>
    <row r="61" spans="1:38">
      <c r="A61" s="18">
        <v>5</v>
      </c>
      <c r="B61" s="119" t="str">
        <f>IF(Konular!E9="","",Konular!E9)</f>
        <v>T.Y.5.21. Yazım kurallarını uygulayabilme.</v>
      </c>
      <c r="C61" s="120"/>
      <c r="D61" s="121"/>
      <c r="E61" s="70">
        <f>IF(Konular!F9="","",Konular!F9)</f>
        <v>9</v>
      </c>
      <c r="F61" s="53"/>
      <c r="G61" s="14"/>
      <c r="H61" s="15"/>
      <c r="I61" s="15"/>
      <c r="J61" s="15"/>
      <c r="K61" s="15"/>
      <c r="L61" s="15"/>
      <c r="M61" s="15"/>
      <c r="N61" s="15"/>
      <c r="O61" s="15"/>
      <c r="P61" s="15"/>
      <c r="Q61" s="15"/>
      <c r="R61" s="15"/>
      <c r="S61" s="15"/>
      <c r="T61" s="15"/>
      <c r="U61" s="15"/>
      <c r="V61" s="15"/>
      <c r="W61" s="15"/>
      <c r="X61" s="15"/>
      <c r="Y61" s="15"/>
      <c r="Z61" s="15"/>
      <c r="AA61" s="16"/>
      <c r="AL61" s="1"/>
    </row>
    <row r="62" spans="1:38">
      <c r="A62" s="18">
        <v>6</v>
      </c>
      <c r="B62" s="119" t="str">
        <f>IF(Konular!E10="","",Konular!E10)</f>
        <v>T.Y.5.21. Noktalama işaretlerini uygulayabilme.</v>
      </c>
      <c r="C62" s="120"/>
      <c r="D62" s="121"/>
      <c r="E62" s="70">
        <f>IF(Konular!F10="","",Konular!F10)</f>
        <v>9</v>
      </c>
      <c r="F62" s="53"/>
      <c r="G62" s="14"/>
      <c r="H62" s="15"/>
      <c r="I62" s="15"/>
      <c r="J62" s="15"/>
      <c r="K62" s="15"/>
      <c r="L62" s="15"/>
      <c r="M62" s="15"/>
      <c r="N62" s="15"/>
      <c r="O62" s="15"/>
      <c r="P62" s="15"/>
      <c r="Q62" s="15"/>
      <c r="R62" s="15"/>
      <c r="S62" s="15"/>
      <c r="T62" s="15"/>
      <c r="U62" s="15"/>
      <c r="V62" s="15"/>
      <c r="W62" s="15"/>
      <c r="X62" s="15"/>
      <c r="Y62" s="15"/>
      <c r="Z62" s="15"/>
      <c r="AA62" s="16"/>
      <c r="AL62" s="1"/>
    </row>
    <row r="63" spans="1:38">
      <c r="A63" s="18">
        <v>7</v>
      </c>
      <c r="B63" s="119" t="str">
        <f>IF(Konular!E11="","",Konular!E11)</f>
        <v>T.Y.5.18. Yazısını zenginleştirecek biçimde söz varlığını kullanabilme.</v>
      </c>
      <c r="C63" s="120"/>
      <c r="D63" s="121"/>
      <c r="E63" s="70">
        <f>IF(Konular!F11="","",Konular!F11)</f>
        <v>27</v>
      </c>
      <c r="F63" s="53"/>
      <c r="G63" s="148" t="s">
        <v>47</v>
      </c>
      <c r="H63" s="149"/>
      <c r="I63" s="149"/>
      <c r="J63" s="149"/>
      <c r="K63" s="149"/>
      <c r="L63" s="149"/>
      <c r="M63" s="149"/>
      <c r="N63" s="149"/>
      <c r="O63" s="149"/>
      <c r="P63" s="149"/>
      <c r="Q63" s="149"/>
      <c r="R63" s="149"/>
      <c r="S63" s="149"/>
      <c r="T63" s="149"/>
      <c r="U63" s="149"/>
      <c r="V63" s="149"/>
      <c r="W63" s="149"/>
      <c r="X63" s="149"/>
      <c r="Y63" s="149"/>
      <c r="Z63" s="149"/>
      <c r="AA63" s="150"/>
      <c r="AL63" s="1"/>
    </row>
    <row r="64" spans="1:38">
      <c r="A64" s="18">
        <v>8</v>
      </c>
      <c r="B64" s="119" t="str">
        <f>IF(Konular!E12="","",Konular!E12)</f>
        <v/>
      </c>
      <c r="C64" s="120"/>
      <c r="D64" s="121"/>
      <c r="E64" s="70" t="str">
        <f>IF(Konular!F12="","",Konular!F12)</f>
        <v/>
      </c>
      <c r="F64" s="53"/>
      <c r="G64" s="43"/>
      <c r="H64" s="44"/>
      <c r="I64" s="44"/>
      <c r="J64" s="44"/>
      <c r="K64" s="44"/>
      <c r="L64" s="44"/>
      <c r="M64" s="44"/>
      <c r="N64" s="44"/>
      <c r="O64" s="44"/>
      <c r="P64" s="44"/>
      <c r="Q64" s="44"/>
      <c r="R64" s="44"/>
      <c r="S64" s="44"/>
      <c r="T64" s="44"/>
      <c r="U64" s="44"/>
      <c r="V64" s="44"/>
      <c r="W64" s="44"/>
      <c r="X64" s="44"/>
      <c r="Y64" s="44"/>
      <c r="Z64" s="44"/>
      <c r="AA64" s="45"/>
      <c r="AL64" s="1"/>
    </row>
    <row r="65" spans="1:38">
      <c r="A65" s="18">
        <v>9</v>
      </c>
      <c r="B65" s="119" t="str">
        <f>IF(Konular!E13="","",Konular!E13)</f>
        <v/>
      </c>
      <c r="C65" s="120"/>
      <c r="D65" s="121"/>
      <c r="E65" s="70" t="str">
        <f>IF(Konular!F13="","",Konular!F13)</f>
        <v/>
      </c>
      <c r="F65" s="53"/>
      <c r="G65" s="47"/>
      <c r="H65" s="46"/>
      <c r="I65" s="46"/>
      <c r="J65" s="46"/>
      <c r="K65" s="46"/>
      <c r="L65" s="46"/>
      <c r="M65" s="46"/>
      <c r="N65" s="46"/>
      <c r="O65" s="46"/>
      <c r="P65" s="46"/>
      <c r="Q65" s="46"/>
      <c r="R65" s="46"/>
      <c r="S65" s="46"/>
      <c r="T65" s="46"/>
      <c r="U65" s="46"/>
      <c r="V65" s="46"/>
      <c r="W65" s="46"/>
      <c r="X65" s="46"/>
      <c r="Y65" s="46"/>
      <c r="Z65" s="46"/>
      <c r="AA65" s="48"/>
      <c r="AL65" s="1"/>
    </row>
    <row r="66" spans="1:38">
      <c r="A66" s="18">
        <v>10</v>
      </c>
      <c r="B66" s="119" t="str">
        <f>IF(Konular!E14="","",Konular!E14)</f>
        <v/>
      </c>
      <c r="C66" s="120"/>
      <c r="D66" s="121"/>
      <c r="E66" s="70" t="str">
        <f>IF(Konular!F14="","",Konular!F14)</f>
        <v/>
      </c>
      <c r="F66" s="53"/>
      <c r="G66" s="47"/>
      <c r="H66" s="46"/>
      <c r="I66" s="46"/>
      <c r="J66" s="46"/>
      <c r="K66" s="46"/>
      <c r="L66" s="46"/>
      <c r="M66" s="46"/>
      <c r="N66" s="46"/>
      <c r="O66" s="46"/>
      <c r="P66" s="46"/>
      <c r="Q66" s="46"/>
      <c r="R66" s="46"/>
      <c r="S66" s="46"/>
      <c r="T66" s="46"/>
      <c r="U66" s="46"/>
      <c r="V66" s="46"/>
      <c r="W66" s="46"/>
      <c r="X66" s="46"/>
      <c r="Y66" s="46"/>
      <c r="Z66" s="46"/>
      <c r="AA66" s="48"/>
      <c r="AB66" s="1"/>
      <c r="AC66" s="1"/>
      <c r="AD66" s="1"/>
      <c r="AE66" s="1"/>
      <c r="AF66" s="1"/>
      <c r="AL66" s="2"/>
    </row>
    <row r="67" spans="1:38">
      <c r="A67" s="18">
        <v>11</v>
      </c>
      <c r="B67" s="119" t="str">
        <f>IF(Konular!E15="","",Konular!E15)</f>
        <v/>
      </c>
      <c r="C67" s="120"/>
      <c r="D67" s="121"/>
      <c r="E67" s="70" t="str">
        <f>IF(Konular!F15="","",Konular!F15)</f>
        <v/>
      </c>
      <c r="F67" s="53"/>
      <c r="G67" s="47"/>
      <c r="H67" s="46"/>
      <c r="I67" s="46"/>
      <c r="J67" s="46"/>
      <c r="K67" s="46"/>
      <c r="L67" s="46"/>
      <c r="M67" s="46"/>
      <c r="N67" s="46"/>
      <c r="O67" s="46"/>
      <c r="P67" s="46"/>
      <c r="Q67" s="46"/>
      <c r="R67" s="46"/>
      <c r="S67" s="46"/>
      <c r="T67" s="46"/>
      <c r="U67" s="46"/>
      <c r="V67" s="46"/>
      <c r="W67" s="46"/>
      <c r="X67" s="46"/>
      <c r="Y67" s="46"/>
      <c r="Z67" s="46"/>
      <c r="AA67" s="48"/>
      <c r="AB67" s="38"/>
      <c r="AC67" s="38"/>
      <c r="AD67" s="38"/>
      <c r="AE67" s="38"/>
      <c r="AF67" s="38"/>
      <c r="AL67" s="1"/>
    </row>
    <row r="68" spans="1:38">
      <c r="A68" s="18">
        <v>12</v>
      </c>
      <c r="B68" s="119" t="str">
        <f>IF(Konular!E16="","",Konular!E16)</f>
        <v/>
      </c>
      <c r="C68" s="120"/>
      <c r="D68" s="121"/>
      <c r="E68" s="70" t="str">
        <f>IF(Konular!F16="","",Konular!F16)</f>
        <v/>
      </c>
      <c r="F68" s="53"/>
      <c r="G68" s="47"/>
      <c r="H68" s="46"/>
      <c r="I68" s="46"/>
      <c r="J68" s="46"/>
      <c r="K68" s="46"/>
      <c r="L68" s="46"/>
      <c r="M68" s="46"/>
      <c r="N68" s="46"/>
      <c r="O68" s="46"/>
      <c r="P68" s="46"/>
      <c r="Q68" s="46"/>
      <c r="R68" s="46"/>
      <c r="S68" s="46"/>
      <c r="T68" s="46"/>
      <c r="U68" s="46"/>
      <c r="V68" s="46"/>
      <c r="W68" s="46"/>
      <c r="X68" s="46"/>
      <c r="Y68" s="46"/>
      <c r="Z68" s="46"/>
      <c r="AA68" s="48"/>
      <c r="AB68" s="5"/>
      <c r="AC68" s="5"/>
      <c r="AD68" s="5"/>
      <c r="AE68" s="5"/>
      <c r="AF68" s="5"/>
    </row>
    <row r="69" spans="1:38">
      <c r="A69" s="18">
        <v>13</v>
      </c>
      <c r="B69" s="119" t="str">
        <f>IF(Konular!E17="","",Konular!E17)</f>
        <v/>
      </c>
      <c r="C69" s="120"/>
      <c r="D69" s="121"/>
      <c r="E69" s="70" t="str">
        <f>IF(Konular!F17="","",Konular!F17)</f>
        <v/>
      </c>
      <c r="F69" s="53"/>
      <c r="G69" s="47"/>
      <c r="H69" s="46"/>
      <c r="I69" s="46"/>
      <c r="J69" s="46"/>
      <c r="K69" s="46"/>
      <c r="L69" s="46"/>
      <c r="M69" s="46"/>
      <c r="N69" s="46"/>
      <c r="O69" s="46"/>
      <c r="P69" s="46"/>
      <c r="Q69" s="46"/>
      <c r="R69" s="46"/>
      <c r="S69" s="46"/>
      <c r="T69" s="46"/>
      <c r="U69" s="46"/>
      <c r="V69" s="46"/>
      <c r="W69" s="46"/>
      <c r="X69" s="46"/>
      <c r="Y69" s="46"/>
      <c r="Z69" s="46"/>
      <c r="AA69" s="48"/>
      <c r="AB69" s="5"/>
      <c r="AC69" s="5"/>
      <c r="AD69" s="5"/>
      <c r="AE69" s="5"/>
      <c r="AF69" s="5"/>
    </row>
    <row r="70" spans="1:38">
      <c r="A70" s="18">
        <v>14</v>
      </c>
      <c r="B70" s="119" t="str">
        <f>IF(Konular!E18="","",Konular!E18)</f>
        <v/>
      </c>
      <c r="C70" s="120"/>
      <c r="D70" s="121"/>
      <c r="E70" s="70" t="str">
        <f>IF(Konular!F18="","",Konular!F18)</f>
        <v/>
      </c>
      <c r="F70" s="53"/>
      <c r="G70" s="47"/>
      <c r="H70" s="46"/>
      <c r="I70" s="46"/>
      <c r="J70" s="46"/>
      <c r="K70" s="46"/>
      <c r="L70" s="46"/>
      <c r="M70" s="46"/>
      <c r="N70" s="46"/>
      <c r="O70" s="46"/>
      <c r="P70" s="46"/>
      <c r="Q70" s="46"/>
      <c r="R70" s="46"/>
      <c r="S70" s="46"/>
      <c r="T70" s="46"/>
      <c r="U70" s="46"/>
      <c r="V70" s="46"/>
      <c r="W70" s="46"/>
      <c r="X70" s="46"/>
      <c r="Y70" s="46"/>
      <c r="Z70" s="46"/>
      <c r="AA70" s="48"/>
      <c r="AB70" s="5"/>
      <c r="AC70" s="5"/>
      <c r="AD70" s="5"/>
      <c r="AE70" s="5"/>
      <c r="AF70" s="5"/>
    </row>
    <row r="71" spans="1:38">
      <c r="A71" s="18">
        <v>15</v>
      </c>
      <c r="B71" s="119" t="str">
        <f>IF(Konular!E19="","",Konular!E19)</f>
        <v/>
      </c>
      <c r="C71" s="120"/>
      <c r="D71" s="121"/>
      <c r="E71" s="70" t="str">
        <f>IF(Konular!F19="","",Konular!F19)</f>
        <v/>
      </c>
      <c r="F71" s="53"/>
      <c r="G71" s="47"/>
      <c r="H71" s="46"/>
      <c r="I71" s="46"/>
      <c r="J71" s="46"/>
      <c r="K71" s="46"/>
      <c r="L71" s="46"/>
      <c r="M71" s="46"/>
      <c r="N71" s="46"/>
      <c r="O71" s="46"/>
      <c r="P71" s="46"/>
      <c r="Q71" s="46"/>
      <c r="R71" s="46"/>
      <c r="S71" s="46"/>
      <c r="T71" s="46"/>
      <c r="U71" s="46"/>
      <c r="V71" s="46"/>
      <c r="W71" s="46"/>
      <c r="X71" s="46"/>
      <c r="Y71" s="46"/>
      <c r="Z71" s="46"/>
      <c r="AA71" s="48"/>
      <c r="AB71" s="5"/>
      <c r="AC71" s="5"/>
      <c r="AD71" s="5"/>
      <c r="AE71" s="5"/>
      <c r="AF71" s="5"/>
    </row>
    <row r="72" spans="1:38">
      <c r="A72" s="18">
        <v>16</v>
      </c>
      <c r="B72" s="119" t="str">
        <f>IF(Konular!E20="","",Konular!E20)</f>
        <v/>
      </c>
      <c r="C72" s="120"/>
      <c r="D72" s="121"/>
      <c r="E72" s="70" t="str">
        <f>IF(Konular!F20="","",Konular!F20)</f>
        <v/>
      </c>
      <c r="F72" s="53"/>
      <c r="G72" s="47"/>
      <c r="H72" s="46"/>
      <c r="I72" s="46"/>
      <c r="J72" s="46"/>
      <c r="K72" s="46"/>
      <c r="L72" s="46"/>
      <c r="M72" s="46"/>
      <c r="N72" s="46"/>
      <c r="O72" s="46"/>
      <c r="P72" s="46"/>
      <c r="Q72" s="46"/>
      <c r="R72" s="46"/>
      <c r="S72" s="46"/>
      <c r="T72" s="46"/>
      <c r="U72" s="46"/>
      <c r="V72" s="46"/>
      <c r="W72" s="46"/>
      <c r="X72" s="46"/>
      <c r="Y72" s="46"/>
      <c r="Z72" s="46"/>
      <c r="AA72" s="48"/>
      <c r="AB72" s="5"/>
      <c r="AC72" s="5"/>
      <c r="AD72" s="5"/>
      <c r="AE72" s="5"/>
      <c r="AF72" s="5"/>
    </row>
    <row r="73" spans="1:38">
      <c r="A73" s="18">
        <v>17</v>
      </c>
      <c r="B73" s="119" t="str">
        <f>IF(Konular!E21="","",Konular!E21)</f>
        <v/>
      </c>
      <c r="C73" s="120"/>
      <c r="D73" s="121"/>
      <c r="E73" s="70" t="str">
        <f>IF(Konular!F21="","",Konular!F21)</f>
        <v/>
      </c>
      <c r="F73" s="53"/>
      <c r="G73" s="47"/>
      <c r="H73" s="46"/>
      <c r="I73" s="46"/>
      <c r="J73" s="46"/>
      <c r="K73" s="46"/>
      <c r="L73" s="46"/>
      <c r="M73" s="46"/>
      <c r="N73" s="46"/>
      <c r="O73" s="46"/>
      <c r="P73" s="46"/>
      <c r="Q73" s="46"/>
      <c r="R73" s="46"/>
      <c r="S73" s="46"/>
      <c r="T73" s="46"/>
      <c r="U73" s="46"/>
      <c r="V73" s="46"/>
      <c r="W73" s="46"/>
      <c r="X73" s="46"/>
      <c r="Y73" s="46"/>
      <c r="Z73" s="46"/>
      <c r="AA73" s="48"/>
      <c r="AB73" s="5"/>
      <c r="AC73" s="5"/>
      <c r="AD73" s="5"/>
      <c r="AE73" s="5"/>
      <c r="AF73" s="5"/>
    </row>
    <row r="74" spans="1:38">
      <c r="A74" s="18">
        <v>18</v>
      </c>
      <c r="B74" s="119" t="str">
        <f>IF(Konular!E22="","",Konular!E22)</f>
        <v/>
      </c>
      <c r="C74" s="120"/>
      <c r="D74" s="121"/>
      <c r="E74" s="70" t="str">
        <f>IF(Konular!F22="","",Konular!F22)</f>
        <v/>
      </c>
      <c r="F74" s="53"/>
      <c r="G74" s="156" t="s">
        <v>52</v>
      </c>
      <c r="H74" s="158"/>
      <c r="I74" s="158"/>
      <c r="J74" s="158"/>
      <c r="K74" s="158"/>
      <c r="L74" s="158"/>
      <c r="M74" s="158"/>
      <c r="N74" s="158"/>
      <c r="O74" s="158"/>
      <c r="P74" s="158"/>
      <c r="Q74" s="158"/>
      <c r="R74" s="158"/>
      <c r="S74" s="158"/>
      <c r="T74" s="158"/>
      <c r="U74" s="158"/>
      <c r="V74" s="158"/>
      <c r="W74" s="158"/>
      <c r="X74" s="158"/>
      <c r="Y74" s="158"/>
      <c r="Z74" s="158"/>
      <c r="AA74" s="157"/>
      <c r="AB74" s="5"/>
      <c r="AC74" s="5"/>
      <c r="AD74" s="5"/>
      <c r="AE74" s="5"/>
      <c r="AF74" s="5"/>
    </row>
    <row r="75" spans="1:38" ht="15" customHeight="1">
      <c r="A75" s="18">
        <v>19</v>
      </c>
      <c r="B75" s="119" t="str">
        <f>IF(Konular!E23="","",Konular!E23)</f>
        <v/>
      </c>
      <c r="C75" s="120"/>
      <c r="D75" s="121"/>
      <c r="E75" s="70" t="str">
        <f>IF(Konular!F23="","",Konular!F23)</f>
        <v/>
      </c>
      <c r="F75" s="53"/>
      <c r="G75" s="148" t="s">
        <v>48</v>
      </c>
      <c r="H75" s="149"/>
      <c r="I75" s="149"/>
      <c r="J75" s="149"/>
      <c r="K75" s="149"/>
      <c r="L75" s="149"/>
      <c r="M75" s="149"/>
      <c r="N75" s="149"/>
      <c r="O75" s="150"/>
      <c r="P75" s="49"/>
      <c r="Q75" s="49"/>
      <c r="R75" s="136" t="s">
        <v>22</v>
      </c>
      <c r="S75" s="137"/>
      <c r="T75" s="137"/>
      <c r="U75" s="137"/>
      <c r="V75" s="137"/>
      <c r="W75" s="137"/>
      <c r="X75" s="138"/>
      <c r="Y75" s="139">
        <f>IF(SUM(Y9:Y53)=0,"",MIN(Y9:Y53))</f>
        <v>35</v>
      </c>
      <c r="Z75" s="140"/>
      <c r="AA75" s="141"/>
      <c r="AB75" s="34"/>
      <c r="AC75" s="34"/>
      <c r="AD75" s="34"/>
      <c r="AE75" s="34"/>
      <c r="AF75" s="34"/>
    </row>
    <row r="76" spans="1:38" ht="15.75" customHeight="1" thickBot="1">
      <c r="A76" s="19">
        <v>20</v>
      </c>
      <c r="B76" s="119" t="str">
        <f>IF(Konular!E24="","",Konular!E24)</f>
        <v/>
      </c>
      <c r="C76" s="120"/>
      <c r="D76" s="121"/>
      <c r="E76" s="70" t="str">
        <f>IF(Konular!F24="","",Konular!F24)</f>
        <v/>
      </c>
      <c r="F76" s="53"/>
      <c r="G76" s="126" t="s">
        <v>61</v>
      </c>
      <c r="H76" s="127"/>
      <c r="I76" s="127"/>
      <c r="J76" s="127"/>
      <c r="K76" s="127"/>
      <c r="L76" s="127"/>
      <c r="M76" s="128"/>
      <c r="N76" s="96">
        <f>COUNTIF(Y9:Y53,"&lt;30")-COUNTIF(Y9:Y53,"&lt;0")</f>
        <v>0</v>
      </c>
      <c r="O76" s="97"/>
      <c r="P76" s="49"/>
      <c r="Q76" s="49"/>
      <c r="R76" s="136" t="s">
        <v>24</v>
      </c>
      <c r="S76" s="137"/>
      <c r="T76" s="137"/>
      <c r="U76" s="137"/>
      <c r="V76" s="137"/>
      <c r="W76" s="137"/>
      <c r="X76" s="138"/>
      <c r="Y76" s="139">
        <f>IF(SUM(Y9:Y53)=0,"",MAX(Y9:Y53))</f>
        <v>100</v>
      </c>
      <c r="Z76" s="140"/>
      <c r="AA76" s="141"/>
      <c r="AB76" s="34"/>
      <c r="AC76" s="34"/>
      <c r="AD76" s="34"/>
      <c r="AE76" s="34"/>
      <c r="AF76" s="34"/>
    </row>
    <row r="77" spans="1:38" ht="16.5" customHeight="1" thickTop="1" thickBot="1">
      <c r="A77" s="53"/>
      <c r="B77" s="110" t="s">
        <v>5</v>
      </c>
      <c r="C77" s="111"/>
      <c r="D77" s="112"/>
      <c r="E77" s="20">
        <f>SUM(E57:E76)</f>
        <v>100</v>
      </c>
      <c r="F77" s="53"/>
      <c r="G77" s="126" t="s">
        <v>62</v>
      </c>
      <c r="H77" s="127"/>
      <c r="I77" s="127"/>
      <c r="J77" s="127"/>
      <c r="K77" s="127"/>
      <c r="L77" s="127"/>
      <c r="M77" s="128"/>
      <c r="N77" s="96">
        <f>COUNTIF(Y9:Y53,"&lt;50")-COUNTIF(Y9:Y53,"&lt;30")</f>
        <v>1</v>
      </c>
      <c r="O77" s="97"/>
      <c r="P77" s="49"/>
      <c r="Q77" s="49"/>
      <c r="R77" s="136" t="s">
        <v>26</v>
      </c>
      <c r="S77" s="137"/>
      <c r="T77" s="137"/>
      <c r="U77" s="137"/>
      <c r="V77" s="137"/>
      <c r="W77" s="137"/>
      <c r="X77" s="138"/>
      <c r="Y77" s="145">
        <f>IF(SUM(Y9:Y53)=0,"",AVERAGE(Y9:Y53))</f>
        <v>75.193548387096769</v>
      </c>
      <c r="Z77" s="146"/>
      <c r="AA77" s="147"/>
      <c r="AB77" s="34"/>
      <c r="AC77" s="34"/>
      <c r="AD77" s="34"/>
      <c r="AE77" s="34"/>
      <c r="AF77" s="34"/>
    </row>
    <row r="78" spans="1:38" ht="15" thickTop="1">
      <c r="A78" s="49"/>
      <c r="B78" s="49"/>
      <c r="C78" s="49"/>
      <c r="D78" s="49"/>
      <c r="E78" s="49"/>
      <c r="F78" s="49"/>
      <c r="G78" s="126" t="s">
        <v>63</v>
      </c>
      <c r="H78" s="127"/>
      <c r="I78" s="127"/>
      <c r="J78" s="127"/>
      <c r="K78" s="127"/>
      <c r="L78" s="127"/>
      <c r="M78" s="128"/>
      <c r="N78" s="96">
        <f>COUNTIF(Y9:Y53,"&lt;70")-COUNTIF(Y9:Y53,"&lt;50")</f>
        <v>8</v>
      </c>
      <c r="O78" s="97"/>
      <c r="P78" s="49"/>
      <c r="Q78" s="49"/>
      <c r="R78" s="39"/>
      <c r="S78" s="40"/>
      <c r="T78" s="40"/>
      <c r="U78" s="40"/>
      <c r="V78" s="40"/>
      <c r="W78" s="40"/>
      <c r="X78" s="40"/>
      <c r="Y78" s="40"/>
      <c r="Z78" s="40"/>
      <c r="AA78" s="41"/>
      <c r="AB78" s="42"/>
      <c r="AC78" s="42"/>
      <c r="AD78" s="42"/>
      <c r="AE78" s="42"/>
      <c r="AF78" s="42"/>
    </row>
    <row r="79" spans="1:38">
      <c r="A79" s="49"/>
      <c r="B79" s="49"/>
      <c r="C79" s="49"/>
      <c r="D79" s="49"/>
      <c r="E79" s="49"/>
      <c r="F79" s="49"/>
      <c r="G79" s="126" t="s">
        <v>59</v>
      </c>
      <c r="H79" s="127"/>
      <c r="I79" s="127"/>
      <c r="J79" s="127"/>
      <c r="K79" s="127"/>
      <c r="L79" s="127"/>
      <c r="M79" s="128"/>
      <c r="N79" s="98">
        <f>COUNTIF(Y9:Y53,"&lt;85")-COUNTIF(Y9:Y53,"&lt;70")</f>
        <v>11</v>
      </c>
      <c r="O79" s="99"/>
      <c r="P79" s="49"/>
      <c r="Q79" s="49"/>
      <c r="R79" s="136" t="s">
        <v>25</v>
      </c>
      <c r="S79" s="137"/>
      <c r="T79" s="137"/>
      <c r="U79" s="137"/>
      <c r="V79" s="137"/>
      <c r="W79" s="137"/>
      <c r="X79" s="138"/>
      <c r="Y79" s="139">
        <f>IF((SUM(N76:O78))&gt;0,(SUM(N76:O78)),0)</f>
        <v>9</v>
      </c>
      <c r="Z79" s="140"/>
      <c r="AA79" s="141"/>
    </row>
    <row r="80" spans="1:38">
      <c r="A80" s="49"/>
      <c r="B80" s="49"/>
      <c r="C80" s="49"/>
      <c r="D80" s="49"/>
      <c r="E80" s="49"/>
      <c r="F80" s="49"/>
      <c r="G80" s="126" t="s">
        <v>60</v>
      </c>
      <c r="H80" s="127"/>
      <c r="I80" s="127"/>
      <c r="J80" s="127"/>
      <c r="K80" s="127"/>
      <c r="L80" s="127"/>
      <c r="M80" s="128"/>
      <c r="N80" s="98">
        <f>COUNTIF(Y9:Y53,"&lt;=100")-COUNTIF(Y9:Y53,"&lt;85")</f>
        <v>11</v>
      </c>
      <c r="O80" s="99"/>
      <c r="P80" s="49"/>
      <c r="Q80" s="49"/>
      <c r="R80" s="136" t="s">
        <v>23</v>
      </c>
      <c r="S80" s="137"/>
      <c r="T80" s="137"/>
      <c r="U80" s="137"/>
      <c r="V80" s="137"/>
      <c r="W80" s="137"/>
      <c r="X80" s="138"/>
      <c r="Y80" s="142">
        <f>IF((SUM(N79:O80))&gt;0,(SUM(N79:O80)),"0")</f>
        <v>22</v>
      </c>
      <c r="Z80" s="143"/>
      <c r="AA80" s="144"/>
    </row>
    <row r="81" spans="1:32">
      <c r="A81" s="49"/>
      <c r="B81" s="49"/>
      <c r="C81" s="49"/>
      <c r="D81" s="49"/>
      <c r="E81" s="49"/>
      <c r="F81" s="49"/>
      <c r="G81" s="153" t="s">
        <v>56</v>
      </c>
      <c r="H81" s="154"/>
      <c r="I81" s="154"/>
      <c r="J81" s="154"/>
      <c r="K81" s="154"/>
      <c r="L81" s="154"/>
      <c r="M81" s="155"/>
      <c r="N81" s="156">
        <f>COUNTIF(AA9:AA53,"Girmedi")</f>
        <v>0</v>
      </c>
      <c r="O81" s="157"/>
      <c r="P81" s="49"/>
      <c r="Q81" s="49"/>
      <c r="R81" s="136" t="s">
        <v>27</v>
      </c>
      <c r="S81" s="137"/>
      <c r="T81" s="137"/>
      <c r="U81" s="137"/>
      <c r="V81" s="137"/>
      <c r="W81" s="137"/>
      <c r="X81" s="138"/>
      <c r="Y81" s="145">
        <f>100*Y80/(Y79+Y80)</f>
        <v>70.967741935483872</v>
      </c>
      <c r="Z81" s="146"/>
      <c r="AA81" s="147"/>
    </row>
    <row r="82" spans="1:32">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32">
      <c r="A83" s="49"/>
      <c r="B83" s="49"/>
      <c r="C83" s="49"/>
      <c r="D83" s="54"/>
      <c r="E83" s="49"/>
      <c r="F83" s="49"/>
      <c r="G83" s="148" t="s">
        <v>28</v>
      </c>
      <c r="H83" s="149"/>
      <c r="I83" s="149"/>
      <c r="J83" s="149"/>
      <c r="K83" s="149"/>
      <c r="L83" s="149"/>
      <c r="M83" s="149"/>
      <c r="N83" s="149"/>
      <c r="O83" s="149"/>
      <c r="P83" s="149"/>
      <c r="Q83" s="149"/>
      <c r="R83" s="149"/>
      <c r="S83" s="149"/>
      <c r="T83" s="149"/>
      <c r="U83" s="149"/>
      <c r="V83" s="149"/>
      <c r="W83" s="149"/>
      <c r="X83" s="149"/>
      <c r="Y83" s="149"/>
      <c r="Z83" s="149"/>
      <c r="AA83" s="150"/>
    </row>
    <row r="84" spans="1:32">
      <c r="A84" s="49"/>
      <c r="B84" s="49"/>
      <c r="C84" s="49"/>
      <c r="D84" s="54"/>
      <c r="E84" s="49"/>
      <c r="F84" s="49"/>
      <c r="G84" s="151" t="s">
        <v>38</v>
      </c>
      <c r="H84" s="152"/>
      <c r="I84" s="152"/>
      <c r="J84" s="79" t="s">
        <v>39</v>
      </c>
      <c r="K84" s="129">
        <f>Y81</f>
        <v>70.967741935483872</v>
      </c>
      <c r="L84" s="129"/>
      <c r="M84" s="80" t="s">
        <v>40</v>
      </c>
      <c r="N84" s="80"/>
      <c r="O84" s="80"/>
      <c r="P84" s="80"/>
      <c r="Q84" s="80"/>
      <c r="R84" s="80"/>
      <c r="S84" s="80"/>
      <c r="T84" s="81"/>
      <c r="U84" s="81"/>
      <c r="V84" s="81"/>
      <c r="W84" s="81"/>
      <c r="X84" s="81"/>
      <c r="Y84" s="81"/>
      <c r="Z84" s="81"/>
      <c r="AA84" s="82"/>
    </row>
    <row r="85" spans="1:32" ht="15" customHeight="1">
      <c r="A85" s="49"/>
      <c r="B85" s="49"/>
      <c r="C85" s="49"/>
      <c r="D85" s="49"/>
      <c r="E85" s="49"/>
      <c r="F85" s="49"/>
      <c r="G85" s="130" t="s">
        <v>67</v>
      </c>
      <c r="H85" s="131"/>
      <c r="I85" s="131"/>
      <c r="J85" s="131"/>
      <c r="K85" s="131"/>
      <c r="L85" s="131"/>
      <c r="M85" s="131"/>
      <c r="N85" s="131"/>
      <c r="O85" s="131"/>
      <c r="P85" s="131"/>
      <c r="Q85" s="131"/>
      <c r="R85" s="131"/>
      <c r="S85" s="131"/>
      <c r="T85" s="131"/>
      <c r="U85" s="131"/>
      <c r="V85" s="131"/>
      <c r="W85" s="131"/>
      <c r="X85" s="131"/>
      <c r="Y85" s="131"/>
      <c r="Z85" s="131"/>
      <c r="AA85" s="132"/>
    </row>
    <row r="86" spans="1:32">
      <c r="A86" s="49"/>
      <c r="B86" s="49"/>
      <c r="C86" s="49"/>
      <c r="D86" s="49"/>
      <c r="E86" s="49"/>
      <c r="F86" s="49"/>
      <c r="G86" s="130"/>
      <c r="H86" s="131"/>
      <c r="I86" s="131"/>
      <c r="J86" s="131"/>
      <c r="K86" s="131"/>
      <c r="L86" s="131"/>
      <c r="M86" s="131"/>
      <c r="N86" s="131"/>
      <c r="O86" s="131"/>
      <c r="P86" s="131"/>
      <c r="Q86" s="131"/>
      <c r="R86" s="131"/>
      <c r="S86" s="131"/>
      <c r="T86" s="131"/>
      <c r="U86" s="131"/>
      <c r="V86" s="131"/>
      <c r="W86" s="131"/>
      <c r="X86" s="131"/>
      <c r="Y86" s="131"/>
      <c r="Z86" s="131"/>
      <c r="AA86" s="132"/>
      <c r="AB86" s="1"/>
      <c r="AC86" s="1"/>
      <c r="AD86" s="1"/>
      <c r="AE86" s="1"/>
      <c r="AF86" s="1"/>
    </row>
    <row r="87" spans="1:32" ht="15" customHeight="1">
      <c r="A87" s="49"/>
      <c r="B87" s="49"/>
      <c r="C87" s="49"/>
      <c r="D87" s="49"/>
      <c r="E87" s="49"/>
      <c r="F87" s="49"/>
      <c r="G87" s="130"/>
      <c r="H87" s="131"/>
      <c r="I87" s="131"/>
      <c r="J87" s="131"/>
      <c r="K87" s="131"/>
      <c r="L87" s="131"/>
      <c r="M87" s="131"/>
      <c r="N87" s="131"/>
      <c r="O87" s="131"/>
      <c r="P87" s="131"/>
      <c r="Q87" s="131"/>
      <c r="R87" s="131"/>
      <c r="S87" s="131"/>
      <c r="T87" s="131"/>
      <c r="U87" s="131"/>
      <c r="V87" s="131"/>
      <c r="W87" s="131"/>
      <c r="X87" s="131"/>
      <c r="Y87" s="131"/>
      <c r="Z87" s="131"/>
      <c r="AA87" s="132"/>
      <c r="AB87" s="22"/>
      <c r="AC87" s="22"/>
      <c r="AD87" s="22"/>
      <c r="AE87" s="22"/>
      <c r="AF87" s="22"/>
    </row>
    <row r="88" spans="1:32" ht="20.25" customHeight="1">
      <c r="A88" s="49"/>
      <c r="B88" s="49"/>
      <c r="C88" s="49"/>
      <c r="D88" s="49"/>
      <c r="E88" s="49"/>
      <c r="F88" s="49"/>
      <c r="G88" s="133"/>
      <c r="H88" s="134"/>
      <c r="I88" s="134"/>
      <c r="J88" s="134"/>
      <c r="K88" s="134"/>
      <c r="L88" s="134"/>
      <c r="M88" s="134"/>
      <c r="N88" s="134"/>
      <c r="O88" s="134"/>
      <c r="P88" s="134"/>
      <c r="Q88" s="134"/>
      <c r="R88" s="134"/>
      <c r="S88" s="134"/>
      <c r="T88" s="134"/>
      <c r="U88" s="134"/>
      <c r="V88" s="134"/>
      <c r="W88" s="134"/>
      <c r="X88" s="134"/>
      <c r="Y88" s="134"/>
      <c r="Z88" s="134"/>
      <c r="AA88" s="135"/>
      <c r="AB88" s="22"/>
      <c r="AC88" s="22"/>
      <c r="AD88" s="22"/>
      <c r="AE88" s="22"/>
      <c r="AF88" s="22"/>
    </row>
    <row r="89" spans="1:32">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22"/>
      <c r="AC89" s="22"/>
      <c r="AD89" s="22"/>
      <c r="AE89" s="22"/>
      <c r="AF89" s="22"/>
    </row>
    <row r="90" spans="1:32">
      <c r="A90" s="49"/>
      <c r="B90" s="49"/>
      <c r="C90" s="54" t="str">
        <f>Bilgiler!D6</f>
        <v>Engin YAZAN</v>
      </c>
      <c r="D90" s="49"/>
      <c r="E90" s="49"/>
      <c r="F90" s="49"/>
      <c r="G90" s="49"/>
      <c r="H90" s="49"/>
      <c r="I90" s="49"/>
      <c r="J90" s="49"/>
      <c r="K90" s="49"/>
      <c r="L90" s="49"/>
      <c r="M90" s="49"/>
      <c r="N90" s="49"/>
      <c r="O90" s="49"/>
      <c r="P90" s="49"/>
      <c r="Q90" s="49"/>
      <c r="R90" s="49"/>
      <c r="S90" s="49"/>
      <c r="T90" s="55" t="str">
        <f>Bilgiler!D8</f>
        <v>MEHMET ALTINDAĞ</v>
      </c>
      <c r="U90" s="49"/>
      <c r="V90" s="49"/>
      <c r="W90" s="49"/>
      <c r="X90" s="49"/>
      <c r="Y90" s="49"/>
      <c r="Z90" s="49"/>
      <c r="AA90" s="49"/>
      <c r="AB90" s="22"/>
      <c r="AC90" s="22"/>
      <c r="AD90" s="22"/>
      <c r="AE90" s="22"/>
      <c r="AF90" s="22"/>
    </row>
    <row r="91" spans="1:32">
      <c r="A91" s="49"/>
      <c r="B91" s="49"/>
      <c r="C91" s="54" t="str">
        <f>Bilgiler!D7</f>
        <v>TÜRKÇE ÖĞRETMENİ</v>
      </c>
      <c r="D91" s="49"/>
      <c r="E91" s="49"/>
      <c r="F91" s="49"/>
      <c r="G91" s="49"/>
      <c r="H91" s="49"/>
      <c r="I91" s="49"/>
      <c r="J91" s="49"/>
      <c r="K91" s="49"/>
      <c r="L91" s="49"/>
      <c r="M91" s="49"/>
      <c r="N91" s="49"/>
      <c r="O91" s="49"/>
      <c r="P91" s="49"/>
      <c r="Q91" s="49"/>
      <c r="R91" s="49"/>
      <c r="S91" s="49"/>
      <c r="T91" s="62" t="str">
        <f>Bilgiler!B8</f>
        <v>Okul Müdürü</v>
      </c>
      <c r="U91" s="49"/>
      <c r="V91" s="49"/>
      <c r="W91" s="49"/>
      <c r="X91" s="49"/>
      <c r="Y91" s="49"/>
      <c r="Z91" s="49"/>
      <c r="AA91" s="49"/>
    </row>
    <row r="92" spans="1:32">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row>
    <row r="93" spans="1:3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sheetData>
  <mergeCells count="118">
    <mergeCell ref="C53:D53"/>
    <mergeCell ref="C45:D45"/>
    <mergeCell ref="C46:D46"/>
    <mergeCell ref="C47:D47"/>
    <mergeCell ref="C48:D48"/>
    <mergeCell ref="C49:D49"/>
    <mergeCell ref="C44:D44"/>
    <mergeCell ref="C35:D35"/>
    <mergeCell ref="C36:D36"/>
    <mergeCell ref="C37:D37"/>
    <mergeCell ref="C38:D38"/>
    <mergeCell ref="C39:D39"/>
    <mergeCell ref="C50:D50"/>
    <mergeCell ref="C51:D51"/>
    <mergeCell ref="C52:D52"/>
    <mergeCell ref="C25:D25"/>
    <mergeCell ref="C26:D26"/>
    <mergeCell ref="C27:D27"/>
    <mergeCell ref="C28:D28"/>
    <mergeCell ref="C29:D29"/>
    <mergeCell ref="C40:D40"/>
    <mergeCell ref="C41:D41"/>
    <mergeCell ref="C42:D42"/>
    <mergeCell ref="C43:D43"/>
    <mergeCell ref="Y75:AA75"/>
    <mergeCell ref="Y76:AA76"/>
    <mergeCell ref="Y77:AA77"/>
    <mergeCell ref="G76:M76"/>
    <mergeCell ref="B63:D63"/>
    <mergeCell ref="B64:D64"/>
    <mergeCell ref="B65:D65"/>
    <mergeCell ref="N76:O76"/>
    <mergeCell ref="N77:O77"/>
    <mergeCell ref="B66:D66"/>
    <mergeCell ref="B62:D62"/>
    <mergeCell ref="B60:D60"/>
    <mergeCell ref="B61:D61"/>
    <mergeCell ref="G85:AA88"/>
    <mergeCell ref="R79:X79"/>
    <mergeCell ref="R80:X80"/>
    <mergeCell ref="R81:X81"/>
    <mergeCell ref="Y79:AA79"/>
    <mergeCell ref="Y80:AA80"/>
    <mergeCell ref="Y81:AA81"/>
    <mergeCell ref="G83:AA83"/>
    <mergeCell ref="G84:I84"/>
    <mergeCell ref="G81:M81"/>
    <mergeCell ref="N81:O81"/>
    <mergeCell ref="B67:D67"/>
    <mergeCell ref="B68:D68"/>
    <mergeCell ref="R77:X77"/>
    <mergeCell ref="G63:AA63"/>
    <mergeCell ref="G74:AA74"/>
    <mergeCell ref="G75:O75"/>
    <mergeCell ref="G77:M77"/>
    <mergeCell ref="R76:X76"/>
    <mergeCell ref="R75:X75"/>
    <mergeCell ref="G78:M78"/>
    <mergeCell ref="G79:M79"/>
    <mergeCell ref="G80:M80"/>
    <mergeCell ref="K84:L84"/>
    <mergeCell ref="B69:D69"/>
    <mergeCell ref="B73:D73"/>
    <mergeCell ref="B74:D74"/>
    <mergeCell ref="B75:D75"/>
    <mergeCell ref="B76:D76"/>
    <mergeCell ref="B72:D72"/>
    <mergeCell ref="B77:D77"/>
    <mergeCell ref="B71:D71"/>
    <mergeCell ref="B70:D70"/>
    <mergeCell ref="B58:D58"/>
    <mergeCell ref="B59:D59"/>
    <mergeCell ref="C12:D12"/>
    <mergeCell ref="C13:D13"/>
    <mergeCell ref="C14:D14"/>
    <mergeCell ref="C8:D8"/>
    <mergeCell ref="C9:D9"/>
    <mergeCell ref="C10:D10"/>
    <mergeCell ref="C11:D11"/>
    <mergeCell ref="C20:D20"/>
    <mergeCell ref="C21:D21"/>
    <mergeCell ref="C22:D22"/>
    <mergeCell ref="C23:D23"/>
    <mergeCell ref="C24:D24"/>
    <mergeCell ref="C15:D15"/>
    <mergeCell ref="C16:D16"/>
    <mergeCell ref="C17:D17"/>
    <mergeCell ref="C18:D18"/>
    <mergeCell ref="C19:D19"/>
    <mergeCell ref="C30:D30"/>
    <mergeCell ref="C31:D31"/>
    <mergeCell ref="C32:D32"/>
    <mergeCell ref="C33:D33"/>
    <mergeCell ref="C34:D34"/>
    <mergeCell ref="N78:O78"/>
    <mergeCell ref="N79:O79"/>
    <mergeCell ref="N80:O80"/>
    <mergeCell ref="A1:AA1"/>
    <mergeCell ref="D2:J2"/>
    <mergeCell ref="N2:Q2"/>
    <mergeCell ref="S2:W2"/>
    <mergeCell ref="D3:J3"/>
    <mergeCell ref="N3:Q3"/>
    <mergeCell ref="S3:W3"/>
    <mergeCell ref="X2:AA6"/>
    <mergeCell ref="D4:J4"/>
    <mergeCell ref="N4:Q4"/>
    <mergeCell ref="S4:W4"/>
    <mergeCell ref="D5:J5"/>
    <mergeCell ref="N5:Q5"/>
    <mergeCell ref="S5:W5"/>
    <mergeCell ref="A7:D7"/>
    <mergeCell ref="E7:X7"/>
    <mergeCell ref="Y7:AA7"/>
    <mergeCell ref="A54:D54"/>
    <mergeCell ref="A56:D56"/>
    <mergeCell ref="G56:AA56"/>
    <mergeCell ref="B57:D57"/>
  </mergeCells>
  <conditionalFormatting sqref="Z9:Z53">
    <cfRule type="containsText" dxfId="23" priority="1" operator="containsText" text="BAŞARISIZ">
      <formula>NOT(ISERROR(SEARCH("BAŞARISIZ",Z9)))</formula>
    </cfRule>
    <cfRule type="containsText" dxfId="22" priority="8" operator="containsText" text="Geçmez">
      <formula>NOT(ISERROR(SEARCH("Geçmez",Z9)))</formula>
    </cfRule>
  </conditionalFormatting>
  <conditionalFormatting sqref="Z9:Z53">
    <cfRule type="containsText" dxfId="21" priority="7" operator="containsText" text="Geçmez">
      <formula>NOT(ISERROR(SEARCH("Geçmez",Z9)))</formula>
    </cfRule>
  </conditionalFormatting>
  <conditionalFormatting sqref="Z9:Z53">
    <cfRule type="containsText" dxfId="20" priority="6" operator="containsText" text="Geçmez">
      <formula>NOT(ISERROR(SEARCH("Geçmez",Z9)))</formula>
    </cfRule>
  </conditionalFormatting>
  <conditionalFormatting sqref="Z9:Z53">
    <cfRule type="containsText" dxfId="19" priority="5" operator="containsText" text="1">
      <formula>NOT(ISERROR(SEARCH("1",Z9)))</formula>
    </cfRule>
  </conditionalFormatting>
  <conditionalFormatting sqref="Y9:Y53">
    <cfRule type="cellIs" dxfId="18" priority="4" operator="between">
      <formula>0</formula>
      <formula>69</formula>
    </cfRule>
  </conditionalFormatting>
  <pageMargins left="0.31496062992125984" right="0.15748031496062992" top="0.23622047244094491" bottom="0.19685039370078741" header="0.19685039370078741" footer="0.15748031496062992"/>
  <pageSetup paperSize="9" scale="54" orientation="portrait" blackAndWhite="1" horizontalDpi="4294967293"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L93"/>
  <sheetViews>
    <sheetView zoomScaleNormal="100" workbookViewId="0">
      <selection activeCell="C8" sqref="C8:C40"/>
    </sheetView>
  </sheetViews>
  <sheetFormatPr defaultColWidth="9.109375" defaultRowHeight="14.4"/>
  <cols>
    <col min="1" max="1" width="5.5546875" style="21" bestFit="1" customWidth="1"/>
    <col min="2" max="2" width="5.33203125" style="21" customWidth="1"/>
    <col min="3" max="3" width="15.5546875" style="21" customWidth="1"/>
    <col min="4" max="4" width="12.44140625" style="21" customWidth="1"/>
    <col min="5" max="24" width="4.5546875" style="21" customWidth="1"/>
    <col min="25" max="25" width="5.33203125" style="21" bestFit="1" customWidth="1"/>
    <col min="26" max="26" width="11.33203125" style="21" customWidth="1"/>
    <col min="27" max="27" width="7.33203125" style="21" customWidth="1"/>
    <col min="28" max="16384" width="9.109375" style="21"/>
  </cols>
  <sheetData>
    <row r="1" spans="1:27">
      <c r="A1" s="100" t="s">
        <v>53</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row>
    <row r="2" spans="1:27" ht="15" customHeight="1">
      <c r="A2" s="49"/>
      <c r="B2" s="49"/>
      <c r="C2" s="50" t="s">
        <v>41</v>
      </c>
      <c r="D2" s="101" t="str">
        <f>Bilgiler!D2</f>
        <v>ATATÜRK ORTAOKULU</v>
      </c>
      <c r="E2" s="101"/>
      <c r="F2" s="101"/>
      <c r="G2" s="101"/>
      <c r="H2" s="101"/>
      <c r="I2" s="101"/>
      <c r="J2" s="101"/>
      <c r="K2" s="49"/>
      <c r="L2" s="49"/>
      <c r="M2" s="49"/>
      <c r="N2" s="101" t="s">
        <v>9</v>
      </c>
      <c r="O2" s="101"/>
      <c r="P2" s="101"/>
      <c r="Q2" s="101"/>
      <c r="R2" s="67" t="s">
        <v>14</v>
      </c>
      <c r="S2" s="101" t="str">
        <f>Bilgiler!D5</f>
        <v>5/F</v>
      </c>
      <c r="T2" s="101"/>
      <c r="U2" s="101"/>
      <c r="V2" s="101"/>
      <c r="W2" s="101"/>
      <c r="X2" s="103" t="s">
        <v>65</v>
      </c>
      <c r="Y2" s="103"/>
      <c r="Z2" s="103"/>
      <c r="AA2" s="103"/>
    </row>
    <row r="3" spans="1:27">
      <c r="A3" s="49"/>
      <c r="B3" s="49"/>
      <c r="C3" s="50" t="s">
        <v>42</v>
      </c>
      <c r="D3" s="101" t="str">
        <f>Bilgiler!D3</f>
        <v>2025-2026</v>
      </c>
      <c r="E3" s="101"/>
      <c r="F3" s="101"/>
      <c r="G3" s="101"/>
      <c r="H3" s="101"/>
      <c r="I3" s="101"/>
      <c r="J3" s="101"/>
      <c r="K3" s="49"/>
      <c r="L3" s="49"/>
      <c r="M3" s="49"/>
      <c r="N3" s="101" t="s">
        <v>29</v>
      </c>
      <c r="O3" s="101"/>
      <c r="P3" s="101"/>
      <c r="Q3" s="101"/>
      <c r="R3" s="67" t="s">
        <v>14</v>
      </c>
      <c r="S3" s="102" t="s">
        <v>30</v>
      </c>
      <c r="T3" s="102"/>
      <c r="U3" s="102"/>
      <c r="V3" s="102"/>
      <c r="W3" s="102"/>
      <c r="X3" s="103"/>
      <c r="Y3" s="103"/>
      <c r="Z3" s="103"/>
      <c r="AA3" s="103"/>
    </row>
    <row r="4" spans="1:27">
      <c r="A4" s="49"/>
      <c r="B4" s="49"/>
      <c r="C4" s="50" t="s">
        <v>43</v>
      </c>
      <c r="D4" s="101" t="str">
        <f>Bilgiler!D4</f>
        <v>TÜRKÇE</v>
      </c>
      <c r="E4" s="101"/>
      <c r="F4" s="101"/>
      <c r="G4" s="101"/>
      <c r="H4" s="101"/>
      <c r="I4" s="101"/>
      <c r="J4" s="101"/>
      <c r="K4" s="49"/>
      <c r="L4" s="49"/>
      <c r="M4" s="49"/>
      <c r="N4" s="101" t="s">
        <v>10</v>
      </c>
      <c r="O4" s="101"/>
      <c r="P4" s="101"/>
      <c r="Q4" s="101"/>
      <c r="R4" s="67" t="s">
        <v>14</v>
      </c>
      <c r="S4" s="102" t="s">
        <v>54</v>
      </c>
      <c r="T4" s="102"/>
      <c r="U4" s="102"/>
      <c r="V4" s="102"/>
      <c r="W4" s="102"/>
      <c r="X4" s="103"/>
      <c r="Y4" s="103"/>
      <c r="Z4" s="103"/>
      <c r="AA4" s="103"/>
    </row>
    <row r="5" spans="1:27">
      <c r="A5" s="49"/>
      <c r="B5" s="49"/>
      <c r="C5" s="50" t="s">
        <v>0</v>
      </c>
      <c r="D5" s="101" t="str">
        <f>Bilgiler!D6</f>
        <v>Engin YAZAN</v>
      </c>
      <c r="E5" s="101"/>
      <c r="F5" s="101"/>
      <c r="G5" s="101"/>
      <c r="H5" s="101"/>
      <c r="I5" s="101"/>
      <c r="J5" s="101"/>
      <c r="K5" s="49"/>
      <c r="L5" s="49"/>
      <c r="M5" s="49"/>
      <c r="N5" s="101" t="s">
        <v>11</v>
      </c>
      <c r="O5" s="101"/>
      <c r="P5" s="101"/>
      <c r="Q5" s="101"/>
      <c r="R5" s="67" t="s">
        <v>14</v>
      </c>
      <c r="S5" s="105"/>
      <c r="T5" s="102"/>
      <c r="U5" s="102"/>
      <c r="V5" s="102"/>
      <c r="W5" s="102"/>
      <c r="X5" s="103"/>
      <c r="Y5" s="103"/>
      <c r="Z5" s="103"/>
      <c r="AA5" s="103"/>
    </row>
    <row r="6" spans="1:27" ht="15" thickBot="1">
      <c r="A6" s="49"/>
      <c r="B6" s="49"/>
      <c r="C6" s="49"/>
      <c r="D6" s="49"/>
      <c r="E6" s="49"/>
      <c r="F6" s="49"/>
      <c r="G6" s="49"/>
      <c r="H6" s="49"/>
      <c r="I6" s="49"/>
      <c r="J6" s="49"/>
      <c r="K6" s="49"/>
      <c r="L6" s="49"/>
      <c r="M6" s="49"/>
      <c r="N6" s="49"/>
      <c r="O6" s="49"/>
      <c r="P6" s="49"/>
      <c r="Q6" s="49"/>
      <c r="R6" s="49"/>
      <c r="S6" s="49"/>
      <c r="T6" s="49"/>
      <c r="U6" s="49"/>
      <c r="V6" s="49"/>
      <c r="W6" s="49"/>
      <c r="X6" s="104"/>
      <c r="Y6" s="104"/>
      <c r="Z6" s="104"/>
      <c r="AA6" s="104"/>
    </row>
    <row r="7" spans="1:27" ht="15" thickTop="1">
      <c r="A7" s="106" t="s">
        <v>1</v>
      </c>
      <c r="B7" s="107"/>
      <c r="C7" s="107"/>
      <c r="D7" s="108"/>
      <c r="E7" s="161" t="s">
        <v>2</v>
      </c>
      <c r="F7" s="161"/>
      <c r="G7" s="161"/>
      <c r="H7" s="161"/>
      <c r="I7" s="161"/>
      <c r="J7" s="161"/>
      <c r="K7" s="161"/>
      <c r="L7" s="161"/>
      <c r="M7" s="161"/>
      <c r="N7" s="161"/>
      <c r="O7" s="161"/>
      <c r="P7" s="161"/>
      <c r="Q7" s="161"/>
      <c r="R7" s="161"/>
      <c r="S7" s="161"/>
      <c r="T7" s="161"/>
      <c r="U7" s="161"/>
      <c r="V7" s="161"/>
      <c r="W7" s="161"/>
      <c r="X7" s="161"/>
      <c r="Y7" s="161" t="s">
        <v>4</v>
      </c>
      <c r="Z7" s="161"/>
      <c r="AA7" s="161"/>
    </row>
    <row r="8" spans="1:27" ht="40.200000000000003" thickBot="1">
      <c r="A8" s="6" t="s">
        <v>6</v>
      </c>
      <c r="B8" s="7" t="s">
        <v>7</v>
      </c>
      <c r="C8" s="7" t="s">
        <v>34</v>
      </c>
      <c r="D8" s="7" t="s">
        <v>33</v>
      </c>
      <c r="E8" s="36">
        <v>1</v>
      </c>
      <c r="F8" s="36">
        <v>2</v>
      </c>
      <c r="G8" s="36">
        <v>3</v>
      </c>
      <c r="H8" s="36">
        <v>4</v>
      </c>
      <c r="I8" s="36">
        <v>5</v>
      </c>
      <c r="J8" s="36">
        <v>6</v>
      </c>
      <c r="K8" s="36">
        <v>7</v>
      </c>
      <c r="L8" s="36">
        <v>8</v>
      </c>
      <c r="M8" s="36">
        <v>9</v>
      </c>
      <c r="N8" s="36">
        <v>10</v>
      </c>
      <c r="O8" s="36">
        <v>11</v>
      </c>
      <c r="P8" s="36">
        <v>12</v>
      </c>
      <c r="Q8" s="36">
        <v>13</v>
      </c>
      <c r="R8" s="36">
        <v>14</v>
      </c>
      <c r="S8" s="36">
        <v>15</v>
      </c>
      <c r="T8" s="36">
        <v>16</v>
      </c>
      <c r="U8" s="36">
        <v>17</v>
      </c>
      <c r="V8" s="36">
        <v>18</v>
      </c>
      <c r="W8" s="36">
        <v>19</v>
      </c>
      <c r="X8" s="36">
        <v>20</v>
      </c>
      <c r="Y8" s="8" t="s">
        <v>3</v>
      </c>
      <c r="Z8" s="8" t="s">
        <v>64</v>
      </c>
      <c r="AA8" s="61" t="s">
        <v>35</v>
      </c>
    </row>
    <row r="9" spans="1:27" ht="16.2" thickBot="1">
      <c r="A9" s="65">
        <v>1</v>
      </c>
      <c r="B9" s="75"/>
      <c r="C9" s="83" t="s">
        <v>78</v>
      </c>
      <c r="D9" s="76"/>
      <c r="E9" s="29">
        <v>15</v>
      </c>
      <c r="F9" s="29">
        <v>5</v>
      </c>
      <c r="G9" s="29">
        <v>20</v>
      </c>
      <c r="H9" s="29">
        <v>15</v>
      </c>
      <c r="I9" s="29">
        <v>15</v>
      </c>
      <c r="J9" s="29">
        <v>30</v>
      </c>
      <c r="K9" s="29"/>
      <c r="L9" s="29"/>
      <c r="M9" s="29"/>
      <c r="N9" s="29"/>
      <c r="O9" s="29"/>
      <c r="P9" s="29"/>
      <c r="Q9" s="29"/>
      <c r="R9" s="29"/>
      <c r="S9" s="29"/>
      <c r="T9" s="29"/>
      <c r="U9" s="29"/>
      <c r="V9" s="29"/>
      <c r="W9" s="29"/>
      <c r="X9" s="29"/>
      <c r="Y9" s="37">
        <f>IF(AA9="G","",IF(C9="","",SUM(E9:X9)))</f>
        <v>100</v>
      </c>
      <c r="Z9" s="37" t="str">
        <f>IF(SUM(E9:X9)="","",IF(Y9&lt;70,"BAŞARISIZ",IF(Y9&lt;=100,"BAŞARILI","")))</f>
        <v>BAŞARILI</v>
      </c>
      <c r="AA9" s="58"/>
    </row>
    <row r="10" spans="1:27" ht="23.4" thickBot="1">
      <c r="A10" s="65">
        <v>2</v>
      </c>
      <c r="B10" s="75"/>
      <c r="C10" s="84" t="s">
        <v>79</v>
      </c>
      <c r="D10" s="76"/>
      <c r="E10" s="29">
        <v>10</v>
      </c>
      <c r="F10" s="29">
        <v>0</v>
      </c>
      <c r="G10" s="29">
        <v>20</v>
      </c>
      <c r="H10" s="29">
        <v>5</v>
      </c>
      <c r="I10" s="29">
        <v>0</v>
      </c>
      <c r="J10" s="29">
        <v>20</v>
      </c>
      <c r="K10" s="29"/>
      <c r="L10" s="29"/>
      <c r="M10" s="29"/>
      <c r="N10" s="29"/>
      <c r="O10" s="29"/>
      <c r="P10" s="29"/>
      <c r="Q10" s="29"/>
      <c r="R10" s="29"/>
      <c r="S10" s="29"/>
      <c r="T10" s="29"/>
      <c r="U10" s="29"/>
      <c r="V10" s="29"/>
      <c r="W10" s="29"/>
      <c r="X10" s="29"/>
      <c r="Y10" s="37">
        <f t="shared" ref="Y10:Y42" si="0">IF(AA10="G","",IF(C10="","",SUM(E10:X10)))</f>
        <v>55</v>
      </c>
      <c r="Z10" s="37" t="str">
        <f t="shared" ref="Z10:Z42" si="1">IF(SUM(E10:X10)="","",IF(Y10&lt;70,"BAŞARISIZ",IF(Y10&lt;=100,"BAŞARILI","")))</f>
        <v>BAŞARISIZ</v>
      </c>
      <c r="AA10" s="58"/>
    </row>
    <row r="11" spans="1:27" ht="23.4" thickBot="1">
      <c r="A11" s="65">
        <v>3</v>
      </c>
      <c r="B11" s="75"/>
      <c r="C11" s="84" t="s">
        <v>80</v>
      </c>
      <c r="D11" s="76"/>
      <c r="E11" s="29">
        <v>15</v>
      </c>
      <c r="F11" s="29">
        <v>0</v>
      </c>
      <c r="G11" s="29">
        <v>20</v>
      </c>
      <c r="H11" s="29">
        <v>15</v>
      </c>
      <c r="I11" s="29">
        <v>9</v>
      </c>
      <c r="J11" s="29">
        <v>25</v>
      </c>
      <c r="K11" s="29"/>
      <c r="L11" s="29"/>
      <c r="M11" s="29"/>
      <c r="N11" s="29"/>
      <c r="O11" s="29"/>
      <c r="P11" s="29"/>
      <c r="Q11" s="29"/>
      <c r="R11" s="29"/>
      <c r="S11" s="29"/>
      <c r="T11" s="29"/>
      <c r="U11" s="29"/>
      <c r="V11" s="29"/>
      <c r="W11" s="29"/>
      <c r="X11" s="29"/>
      <c r="Y11" s="37">
        <f t="shared" si="0"/>
        <v>84</v>
      </c>
      <c r="Z11" s="37" t="str">
        <f t="shared" si="1"/>
        <v>BAŞARILI</v>
      </c>
      <c r="AA11" s="58"/>
    </row>
    <row r="12" spans="1:27" ht="16.2" thickBot="1">
      <c r="A12" s="65">
        <v>4</v>
      </c>
      <c r="B12" s="75"/>
      <c r="C12" s="84" t="s">
        <v>81</v>
      </c>
      <c r="D12" s="76"/>
      <c r="E12" s="29">
        <v>15</v>
      </c>
      <c r="F12" s="29">
        <v>0</v>
      </c>
      <c r="G12" s="29">
        <v>20</v>
      </c>
      <c r="H12" s="29">
        <v>15</v>
      </c>
      <c r="I12" s="29">
        <v>6</v>
      </c>
      <c r="J12" s="29">
        <v>27</v>
      </c>
      <c r="K12" s="29"/>
      <c r="L12" s="29"/>
      <c r="M12" s="29"/>
      <c r="N12" s="29"/>
      <c r="O12" s="29"/>
      <c r="P12" s="29"/>
      <c r="Q12" s="29"/>
      <c r="R12" s="29"/>
      <c r="S12" s="29"/>
      <c r="T12" s="29"/>
      <c r="U12" s="29"/>
      <c r="V12" s="29"/>
      <c r="W12" s="29"/>
      <c r="X12" s="29"/>
      <c r="Y12" s="37">
        <f t="shared" si="0"/>
        <v>83</v>
      </c>
      <c r="Z12" s="37" t="str">
        <f t="shared" si="1"/>
        <v>BAŞARILI</v>
      </c>
      <c r="AA12" s="58"/>
    </row>
    <row r="13" spans="1:27" ht="16.2" thickBot="1">
      <c r="A13" s="65">
        <v>5</v>
      </c>
      <c r="B13" s="75"/>
      <c r="C13" s="84" t="s">
        <v>82</v>
      </c>
      <c r="D13" s="76"/>
      <c r="E13" s="29">
        <v>10</v>
      </c>
      <c r="F13" s="29">
        <v>0</v>
      </c>
      <c r="G13" s="29">
        <v>20</v>
      </c>
      <c r="H13" s="29">
        <v>15</v>
      </c>
      <c r="I13" s="29">
        <v>10</v>
      </c>
      <c r="J13" s="29">
        <v>15</v>
      </c>
      <c r="K13" s="29"/>
      <c r="L13" s="29"/>
      <c r="M13" s="29"/>
      <c r="N13" s="29"/>
      <c r="O13" s="29"/>
      <c r="P13" s="29"/>
      <c r="Q13" s="29"/>
      <c r="R13" s="29"/>
      <c r="S13" s="29"/>
      <c r="T13" s="29"/>
      <c r="U13" s="29"/>
      <c r="V13" s="29"/>
      <c r="W13" s="29"/>
      <c r="X13" s="29"/>
      <c r="Y13" s="37">
        <f t="shared" si="0"/>
        <v>70</v>
      </c>
      <c r="Z13" s="37" t="str">
        <f t="shared" si="1"/>
        <v>BAŞARILI</v>
      </c>
      <c r="AA13" s="58"/>
    </row>
    <row r="14" spans="1:27" ht="16.2" thickBot="1">
      <c r="A14" s="65">
        <v>6</v>
      </c>
      <c r="B14" s="75"/>
      <c r="C14" s="84" t="s">
        <v>83</v>
      </c>
      <c r="D14" s="76"/>
      <c r="E14" s="29">
        <v>15</v>
      </c>
      <c r="F14" s="29">
        <v>5</v>
      </c>
      <c r="G14" s="29">
        <v>20</v>
      </c>
      <c r="H14" s="29">
        <v>5</v>
      </c>
      <c r="I14" s="29">
        <v>15</v>
      </c>
      <c r="J14" s="29">
        <v>20</v>
      </c>
      <c r="K14" s="29"/>
      <c r="L14" s="29"/>
      <c r="M14" s="29"/>
      <c r="N14" s="29"/>
      <c r="O14" s="29"/>
      <c r="P14" s="29"/>
      <c r="Q14" s="29"/>
      <c r="R14" s="29"/>
      <c r="S14" s="29"/>
      <c r="T14" s="29"/>
      <c r="U14" s="29"/>
      <c r="V14" s="29"/>
      <c r="W14" s="29"/>
      <c r="X14" s="29"/>
      <c r="Y14" s="37">
        <f t="shared" si="0"/>
        <v>80</v>
      </c>
      <c r="Z14" s="37" t="str">
        <f t="shared" si="1"/>
        <v>BAŞARILI</v>
      </c>
      <c r="AA14" s="58"/>
    </row>
    <row r="15" spans="1:27" ht="16.2" thickBot="1">
      <c r="A15" s="65">
        <v>7</v>
      </c>
      <c r="B15" s="75"/>
      <c r="C15" s="84" t="s">
        <v>84</v>
      </c>
      <c r="D15" s="76"/>
      <c r="E15" s="29">
        <v>15</v>
      </c>
      <c r="F15" s="29">
        <v>0</v>
      </c>
      <c r="G15" s="29">
        <v>15</v>
      </c>
      <c r="H15" s="29">
        <v>15</v>
      </c>
      <c r="I15" s="29">
        <v>3</v>
      </c>
      <c r="J15" s="29">
        <v>20</v>
      </c>
      <c r="K15" s="29"/>
      <c r="L15" s="29"/>
      <c r="M15" s="29"/>
      <c r="N15" s="29"/>
      <c r="O15" s="29"/>
      <c r="P15" s="29"/>
      <c r="Q15" s="29"/>
      <c r="R15" s="29"/>
      <c r="S15" s="29"/>
      <c r="T15" s="29"/>
      <c r="U15" s="29"/>
      <c r="V15" s="29"/>
      <c r="W15" s="29"/>
      <c r="X15" s="29"/>
      <c r="Y15" s="37">
        <f t="shared" si="0"/>
        <v>68</v>
      </c>
      <c r="Z15" s="37" t="str">
        <f t="shared" si="1"/>
        <v>BAŞARISIZ</v>
      </c>
      <c r="AA15" s="58"/>
    </row>
    <row r="16" spans="1:27" ht="23.4" thickBot="1">
      <c r="A16" s="65">
        <v>8</v>
      </c>
      <c r="B16" s="75"/>
      <c r="C16" s="84" t="s">
        <v>85</v>
      </c>
      <c r="D16" s="76"/>
      <c r="E16" s="29">
        <v>15</v>
      </c>
      <c r="F16" s="29">
        <v>5</v>
      </c>
      <c r="G16" s="29">
        <v>20</v>
      </c>
      <c r="H16" s="29">
        <v>15</v>
      </c>
      <c r="I16" s="29">
        <v>0</v>
      </c>
      <c r="J16" s="29">
        <v>15</v>
      </c>
      <c r="K16" s="29"/>
      <c r="L16" s="29"/>
      <c r="M16" s="29"/>
      <c r="N16" s="29"/>
      <c r="O16" s="29"/>
      <c r="P16" s="29"/>
      <c r="Q16" s="29"/>
      <c r="R16" s="29"/>
      <c r="S16" s="29"/>
      <c r="T16" s="29"/>
      <c r="U16" s="29"/>
      <c r="V16" s="29"/>
      <c r="W16" s="29"/>
      <c r="X16" s="29"/>
      <c r="Y16" s="37">
        <f t="shared" si="0"/>
        <v>70</v>
      </c>
      <c r="Z16" s="37" t="str">
        <f t="shared" si="1"/>
        <v>BAŞARILI</v>
      </c>
      <c r="AA16" s="58"/>
    </row>
    <row r="17" spans="1:27" ht="23.4" thickBot="1">
      <c r="A17" s="65">
        <v>9</v>
      </c>
      <c r="B17" s="75"/>
      <c r="C17" s="84" t="s">
        <v>86</v>
      </c>
      <c r="D17" s="76"/>
      <c r="E17" s="29">
        <v>15</v>
      </c>
      <c r="F17" s="29">
        <v>5</v>
      </c>
      <c r="G17" s="29">
        <v>20</v>
      </c>
      <c r="H17" s="29">
        <v>15</v>
      </c>
      <c r="I17" s="29">
        <v>3</v>
      </c>
      <c r="J17" s="29">
        <v>25</v>
      </c>
      <c r="K17" s="29"/>
      <c r="L17" s="29"/>
      <c r="M17" s="29"/>
      <c r="N17" s="29"/>
      <c r="O17" s="29"/>
      <c r="P17" s="29"/>
      <c r="Q17" s="29"/>
      <c r="R17" s="29"/>
      <c r="S17" s="29"/>
      <c r="T17" s="29"/>
      <c r="U17" s="29"/>
      <c r="V17" s="29"/>
      <c r="W17" s="29"/>
      <c r="X17" s="29"/>
      <c r="Y17" s="37">
        <f t="shared" si="0"/>
        <v>83</v>
      </c>
      <c r="Z17" s="37" t="str">
        <f t="shared" si="1"/>
        <v>BAŞARILI</v>
      </c>
      <c r="AA17" s="58"/>
    </row>
    <row r="18" spans="1:27" ht="16.2" thickBot="1">
      <c r="A18" s="65">
        <v>10</v>
      </c>
      <c r="B18" s="75"/>
      <c r="C18" s="84" t="s">
        <v>87</v>
      </c>
      <c r="D18" s="76"/>
      <c r="E18" s="29">
        <v>10</v>
      </c>
      <c r="F18" s="29">
        <v>5</v>
      </c>
      <c r="G18" s="29">
        <v>20</v>
      </c>
      <c r="H18" s="29">
        <v>15</v>
      </c>
      <c r="I18" s="29">
        <v>6</v>
      </c>
      <c r="J18" s="29">
        <v>30</v>
      </c>
      <c r="K18" s="29"/>
      <c r="L18" s="29"/>
      <c r="M18" s="29"/>
      <c r="N18" s="29"/>
      <c r="O18" s="29"/>
      <c r="P18" s="29"/>
      <c r="Q18" s="29"/>
      <c r="R18" s="29"/>
      <c r="S18" s="29"/>
      <c r="T18" s="29"/>
      <c r="U18" s="29"/>
      <c r="V18" s="29"/>
      <c r="W18" s="29"/>
      <c r="X18" s="29"/>
      <c r="Y18" s="37">
        <f t="shared" si="0"/>
        <v>86</v>
      </c>
      <c r="Z18" s="37" t="str">
        <f t="shared" si="1"/>
        <v>BAŞARILI</v>
      </c>
      <c r="AA18" s="58"/>
    </row>
    <row r="19" spans="1:27" ht="16.2" thickBot="1">
      <c r="A19" s="65">
        <v>11</v>
      </c>
      <c r="B19" s="75"/>
      <c r="C19" s="84" t="s">
        <v>88</v>
      </c>
      <c r="D19" s="76"/>
      <c r="E19" s="29">
        <v>0</v>
      </c>
      <c r="F19" s="29">
        <v>0</v>
      </c>
      <c r="G19" s="29">
        <v>20</v>
      </c>
      <c r="H19" s="29">
        <v>15</v>
      </c>
      <c r="I19" s="29">
        <v>9</v>
      </c>
      <c r="J19" s="29">
        <v>10</v>
      </c>
      <c r="K19" s="29"/>
      <c r="L19" s="29"/>
      <c r="M19" s="29"/>
      <c r="N19" s="29"/>
      <c r="O19" s="29"/>
      <c r="P19" s="29"/>
      <c r="Q19" s="29"/>
      <c r="R19" s="29"/>
      <c r="S19" s="29"/>
      <c r="T19" s="29"/>
      <c r="U19" s="29"/>
      <c r="V19" s="29"/>
      <c r="W19" s="29"/>
      <c r="X19" s="29"/>
      <c r="Y19" s="37">
        <f t="shared" si="0"/>
        <v>54</v>
      </c>
      <c r="Z19" s="37" t="str">
        <f t="shared" si="1"/>
        <v>BAŞARISIZ</v>
      </c>
      <c r="AA19" s="58"/>
    </row>
    <row r="20" spans="1:27" ht="16.2" thickBot="1">
      <c r="A20" s="65">
        <v>12</v>
      </c>
      <c r="B20" s="75"/>
      <c r="C20" s="84" t="s">
        <v>89</v>
      </c>
      <c r="D20" s="76"/>
      <c r="E20" s="29">
        <v>10</v>
      </c>
      <c r="F20" s="29">
        <v>0</v>
      </c>
      <c r="G20" s="29">
        <v>20</v>
      </c>
      <c r="H20" s="29">
        <v>15</v>
      </c>
      <c r="I20" s="29">
        <v>0</v>
      </c>
      <c r="J20" s="29">
        <v>28</v>
      </c>
      <c r="K20" s="29"/>
      <c r="L20" s="29"/>
      <c r="M20" s="29"/>
      <c r="N20" s="29"/>
      <c r="O20" s="29"/>
      <c r="P20" s="29"/>
      <c r="Q20" s="29"/>
      <c r="R20" s="29"/>
      <c r="S20" s="29"/>
      <c r="T20" s="29"/>
      <c r="U20" s="29"/>
      <c r="V20" s="29"/>
      <c r="W20" s="29"/>
      <c r="X20" s="29"/>
      <c r="Y20" s="37">
        <f t="shared" si="0"/>
        <v>73</v>
      </c>
      <c r="Z20" s="37" t="str">
        <f t="shared" si="1"/>
        <v>BAŞARILI</v>
      </c>
      <c r="AA20" s="58"/>
    </row>
    <row r="21" spans="1:27" ht="16.2" thickBot="1">
      <c r="A21" s="65">
        <v>13</v>
      </c>
      <c r="B21" s="75"/>
      <c r="C21" s="84" t="s">
        <v>90</v>
      </c>
      <c r="D21" s="76"/>
      <c r="E21" s="29">
        <v>15</v>
      </c>
      <c r="F21" s="29">
        <v>0</v>
      </c>
      <c r="G21" s="29">
        <v>20</v>
      </c>
      <c r="H21" s="29">
        <v>15</v>
      </c>
      <c r="I21" s="29">
        <v>3</v>
      </c>
      <c r="J21" s="29">
        <v>25</v>
      </c>
      <c r="K21" s="29"/>
      <c r="L21" s="29"/>
      <c r="M21" s="29"/>
      <c r="N21" s="29"/>
      <c r="O21" s="29"/>
      <c r="P21" s="29"/>
      <c r="Q21" s="29"/>
      <c r="R21" s="29"/>
      <c r="S21" s="29"/>
      <c r="T21" s="29"/>
      <c r="U21" s="29"/>
      <c r="V21" s="29"/>
      <c r="W21" s="29"/>
      <c r="X21" s="29"/>
      <c r="Y21" s="37">
        <f t="shared" si="0"/>
        <v>78</v>
      </c>
      <c r="Z21" s="37" t="str">
        <f t="shared" si="1"/>
        <v>BAŞARILI</v>
      </c>
      <c r="AA21" s="58"/>
    </row>
    <row r="22" spans="1:27" ht="23.4" thickBot="1">
      <c r="A22" s="65">
        <v>14</v>
      </c>
      <c r="B22" s="75"/>
      <c r="C22" s="84" t="s">
        <v>91</v>
      </c>
      <c r="D22" s="76"/>
      <c r="E22" s="29">
        <v>10</v>
      </c>
      <c r="F22" s="29">
        <v>0</v>
      </c>
      <c r="G22" s="29">
        <v>15</v>
      </c>
      <c r="H22" s="29">
        <v>15</v>
      </c>
      <c r="I22" s="29">
        <v>3</v>
      </c>
      <c r="J22" s="29">
        <v>13</v>
      </c>
      <c r="K22" s="29"/>
      <c r="L22" s="29"/>
      <c r="M22" s="29"/>
      <c r="N22" s="29"/>
      <c r="O22" s="29"/>
      <c r="P22" s="29"/>
      <c r="Q22" s="29"/>
      <c r="R22" s="29"/>
      <c r="S22" s="29"/>
      <c r="T22" s="29"/>
      <c r="U22" s="29"/>
      <c r="V22" s="29"/>
      <c r="W22" s="29"/>
      <c r="X22" s="29"/>
      <c r="Y22" s="37">
        <f t="shared" si="0"/>
        <v>56</v>
      </c>
      <c r="Z22" s="37" t="str">
        <f t="shared" si="1"/>
        <v>BAŞARISIZ</v>
      </c>
      <c r="AA22" s="58"/>
    </row>
    <row r="23" spans="1:27" ht="16.2" thickBot="1">
      <c r="A23" s="65">
        <v>15</v>
      </c>
      <c r="B23" s="75"/>
      <c r="C23" s="84" t="s">
        <v>92</v>
      </c>
      <c r="D23" s="76"/>
      <c r="E23" s="29">
        <v>5</v>
      </c>
      <c r="F23" s="29">
        <v>0</v>
      </c>
      <c r="G23" s="29">
        <v>20</v>
      </c>
      <c r="H23" s="29">
        <v>15</v>
      </c>
      <c r="I23" s="29">
        <v>3</v>
      </c>
      <c r="J23" s="29">
        <v>25</v>
      </c>
      <c r="K23" s="29"/>
      <c r="L23" s="29"/>
      <c r="M23" s="29"/>
      <c r="N23" s="29"/>
      <c r="O23" s="29"/>
      <c r="P23" s="29"/>
      <c r="Q23" s="29"/>
      <c r="R23" s="29"/>
      <c r="S23" s="29"/>
      <c r="T23" s="29"/>
      <c r="U23" s="29"/>
      <c r="V23" s="29"/>
      <c r="W23" s="29"/>
      <c r="X23" s="29"/>
      <c r="Y23" s="37">
        <f t="shared" si="0"/>
        <v>68</v>
      </c>
      <c r="Z23" s="37" t="str">
        <f t="shared" si="1"/>
        <v>BAŞARISIZ</v>
      </c>
      <c r="AA23" s="58"/>
    </row>
    <row r="24" spans="1:27" ht="16.2" thickBot="1">
      <c r="A24" s="65">
        <v>16</v>
      </c>
      <c r="B24" s="75"/>
      <c r="C24" s="84" t="s">
        <v>93</v>
      </c>
      <c r="D24" s="76"/>
      <c r="E24" s="29">
        <v>15</v>
      </c>
      <c r="F24" s="29">
        <v>5</v>
      </c>
      <c r="G24" s="29">
        <v>18</v>
      </c>
      <c r="H24" s="29">
        <v>15</v>
      </c>
      <c r="I24" s="29">
        <v>6</v>
      </c>
      <c r="J24" s="29">
        <v>20</v>
      </c>
      <c r="K24" s="29"/>
      <c r="L24" s="29"/>
      <c r="M24" s="29"/>
      <c r="N24" s="29"/>
      <c r="O24" s="29"/>
      <c r="P24" s="29"/>
      <c r="Q24" s="29"/>
      <c r="R24" s="29"/>
      <c r="S24" s="29"/>
      <c r="T24" s="29"/>
      <c r="U24" s="29"/>
      <c r="V24" s="29"/>
      <c r="W24" s="29"/>
      <c r="X24" s="29"/>
      <c r="Y24" s="37">
        <f t="shared" si="0"/>
        <v>79</v>
      </c>
      <c r="Z24" s="37" t="str">
        <f t="shared" si="1"/>
        <v>BAŞARILI</v>
      </c>
      <c r="AA24" s="58"/>
    </row>
    <row r="25" spans="1:27" ht="16.2" thickBot="1">
      <c r="A25" s="65">
        <v>17</v>
      </c>
      <c r="B25" s="75"/>
      <c r="C25" s="84" t="s">
        <v>94</v>
      </c>
      <c r="D25" s="76"/>
      <c r="E25" s="29">
        <v>15</v>
      </c>
      <c r="F25" s="29">
        <v>5</v>
      </c>
      <c r="G25" s="29">
        <v>20</v>
      </c>
      <c r="H25" s="29">
        <v>15</v>
      </c>
      <c r="I25" s="29">
        <v>6</v>
      </c>
      <c r="J25" s="29">
        <v>20</v>
      </c>
      <c r="K25" s="29"/>
      <c r="L25" s="29"/>
      <c r="M25" s="29"/>
      <c r="N25" s="29"/>
      <c r="O25" s="29"/>
      <c r="P25" s="29"/>
      <c r="Q25" s="29"/>
      <c r="R25" s="29"/>
      <c r="S25" s="29"/>
      <c r="T25" s="29"/>
      <c r="U25" s="29"/>
      <c r="V25" s="29"/>
      <c r="W25" s="29"/>
      <c r="X25" s="29"/>
      <c r="Y25" s="37">
        <f t="shared" si="0"/>
        <v>81</v>
      </c>
      <c r="Z25" s="37" t="str">
        <f t="shared" si="1"/>
        <v>BAŞARILI</v>
      </c>
      <c r="AA25" s="58"/>
    </row>
    <row r="26" spans="1:27" ht="16.2" thickBot="1">
      <c r="A26" s="65">
        <v>18</v>
      </c>
      <c r="B26" s="75"/>
      <c r="C26" s="84" t="s">
        <v>95</v>
      </c>
      <c r="D26" s="76"/>
      <c r="E26" s="29">
        <v>10</v>
      </c>
      <c r="F26" s="29">
        <v>0</v>
      </c>
      <c r="G26" s="29">
        <v>20</v>
      </c>
      <c r="H26" s="29">
        <v>15</v>
      </c>
      <c r="I26" s="29">
        <v>15</v>
      </c>
      <c r="J26" s="29">
        <v>15</v>
      </c>
      <c r="K26" s="29"/>
      <c r="L26" s="29"/>
      <c r="M26" s="29"/>
      <c r="N26" s="29"/>
      <c r="O26" s="29"/>
      <c r="P26" s="29"/>
      <c r="Q26" s="29"/>
      <c r="R26" s="29"/>
      <c r="S26" s="29"/>
      <c r="T26" s="29"/>
      <c r="U26" s="29"/>
      <c r="V26" s="29"/>
      <c r="W26" s="29"/>
      <c r="X26" s="29"/>
      <c r="Y26" s="37">
        <f t="shared" si="0"/>
        <v>75</v>
      </c>
      <c r="Z26" s="37" t="str">
        <f t="shared" si="1"/>
        <v>BAŞARILI</v>
      </c>
      <c r="AA26" s="58"/>
    </row>
    <row r="27" spans="1:27" ht="16.2" thickBot="1">
      <c r="A27" s="65">
        <v>19</v>
      </c>
      <c r="B27" s="75"/>
      <c r="C27" s="84" t="s">
        <v>96</v>
      </c>
      <c r="D27" s="76"/>
      <c r="E27" s="29">
        <v>0</v>
      </c>
      <c r="F27" s="29">
        <v>0</v>
      </c>
      <c r="G27" s="29">
        <v>15</v>
      </c>
      <c r="H27" s="29">
        <v>15</v>
      </c>
      <c r="I27" s="29">
        <v>0</v>
      </c>
      <c r="J27" s="29">
        <v>15</v>
      </c>
      <c r="K27" s="29"/>
      <c r="L27" s="29"/>
      <c r="M27" s="29"/>
      <c r="N27" s="29"/>
      <c r="O27" s="29"/>
      <c r="P27" s="29"/>
      <c r="Q27" s="29"/>
      <c r="R27" s="29"/>
      <c r="S27" s="29"/>
      <c r="T27" s="29"/>
      <c r="U27" s="29"/>
      <c r="V27" s="29"/>
      <c r="W27" s="29"/>
      <c r="X27" s="29"/>
      <c r="Y27" s="37">
        <f t="shared" si="0"/>
        <v>45</v>
      </c>
      <c r="Z27" s="37" t="str">
        <f t="shared" si="1"/>
        <v>BAŞARISIZ</v>
      </c>
      <c r="AA27" s="58"/>
    </row>
    <row r="28" spans="1:27" ht="23.4" thickBot="1">
      <c r="A28" s="65">
        <v>20</v>
      </c>
      <c r="B28" s="75"/>
      <c r="C28" s="84" t="s">
        <v>97</v>
      </c>
      <c r="D28" s="76"/>
      <c r="E28" s="29">
        <v>10</v>
      </c>
      <c r="F28" s="29">
        <v>5</v>
      </c>
      <c r="G28" s="29">
        <v>20</v>
      </c>
      <c r="H28" s="29">
        <v>15</v>
      </c>
      <c r="I28" s="29">
        <v>0</v>
      </c>
      <c r="J28" s="29">
        <v>20</v>
      </c>
      <c r="K28" s="29"/>
      <c r="L28" s="29"/>
      <c r="M28" s="29"/>
      <c r="N28" s="29"/>
      <c r="O28" s="29"/>
      <c r="P28" s="29"/>
      <c r="Q28" s="29"/>
      <c r="R28" s="29"/>
      <c r="S28" s="29"/>
      <c r="T28" s="29"/>
      <c r="U28" s="29"/>
      <c r="V28" s="29"/>
      <c r="W28" s="29"/>
      <c r="X28" s="29"/>
      <c r="Y28" s="37">
        <f t="shared" si="0"/>
        <v>70</v>
      </c>
      <c r="Z28" s="37" t="str">
        <f>IF(SUM(E28:X28)="","",IF(Y28&lt;70,"BAŞARISIZ",IF(Y28&lt;=100,"BAŞARILI","")))</f>
        <v>BAŞARILI</v>
      </c>
      <c r="AA28" s="58"/>
    </row>
    <row r="29" spans="1:27" ht="23.4" thickBot="1">
      <c r="A29" s="65">
        <v>21</v>
      </c>
      <c r="B29" s="75"/>
      <c r="C29" s="84" t="s">
        <v>98</v>
      </c>
      <c r="D29" s="76"/>
      <c r="E29" s="29">
        <v>15</v>
      </c>
      <c r="F29" s="29">
        <v>5</v>
      </c>
      <c r="G29" s="29">
        <v>20</v>
      </c>
      <c r="H29" s="29">
        <v>15</v>
      </c>
      <c r="I29" s="29">
        <v>0</v>
      </c>
      <c r="J29" s="29">
        <v>10</v>
      </c>
      <c r="K29" s="29"/>
      <c r="L29" s="29"/>
      <c r="M29" s="29"/>
      <c r="N29" s="29"/>
      <c r="O29" s="29"/>
      <c r="P29" s="29"/>
      <c r="Q29" s="29"/>
      <c r="R29" s="29"/>
      <c r="S29" s="29"/>
      <c r="T29" s="29"/>
      <c r="U29" s="29"/>
      <c r="V29" s="29"/>
      <c r="W29" s="29"/>
      <c r="X29" s="29"/>
      <c r="Y29" s="37">
        <f t="shared" si="0"/>
        <v>65</v>
      </c>
      <c r="Z29" s="37" t="str">
        <f t="shared" si="1"/>
        <v>BAŞARISIZ</v>
      </c>
      <c r="AA29" s="58"/>
    </row>
    <row r="30" spans="1:27" ht="16.2" thickBot="1">
      <c r="A30" s="65">
        <v>22</v>
      </c>
      <c r="B30" s="75"/>
      <c r="C30" s="84" t="s">
        <v>99</v>
      </c>
      <c r="D30" s="76"/>
      <c r="E30" s="29">
        <v>10</v>
      </c>
      <c r="F30" s="29">
        <v>5</v>
      </c>
      <c r="G30" s="29">
        <v>18</v>
      </c>
      <c r="H30" s="29">
        <v>5</v>
      </c>
      <c r="I30" s="29">
        <v>9</v>
      </c>
      <c r="J30" s="29">
        <v>15</v>
      </c>
      <c r="K30" s="29"/>
      <c r="L30" s="29"/>
      <c r="M30" s="29"/>
      <c r="N30" s="29"/>
      <c r="O30" s="29"/>
      <c r="P30" s="29"/>
      <c r="Q30" s="29"/>
      <c r="R30" s="29"/>
      <c r="S30" s="29"/>
      <c r="T30" s="29"/>
      <c r="U30" s="29"/>
      <c r="V30" s="29"/>
      <c r="W30" s="29"/>
      <c r="X30" s="29"/>
      <c r="Y30" s="37">
        <f t="shared" si="0"/>
        <v>62</v>
      </c>
      <c r="Z30" s="37" t="str">
        <f t="shared" si="1"/>
        <v>BAŞARISIZ</v>
      </c>
      <c r="AA30" s="58"/>
    </row>
    <row r="31" spans="1:27" ht="15" thickBot="1">
      <c r="A31" s="65">
        <v>23</v>
      </c>
      <c r="B31" s="77"/>
      <c r="C31" s="84" t="s">
        <v>100</v>
      </c>
      <c r="D31" s="77"/>
      <c r="E31" s="29">
        <v>5</v>
      </c>
      <c r="F31" s="29">
        <v>5</v>
      </c>
      <c r="G31" s="29">
        <v>20</v>
      </c>
      <c r="H31" s="29">
        <v>15</v>
      </c>
      <c r="I31" s="29">
        <v>15</v>
      </c>
      <c r="J31" s="29">
        <v>20</v>
      </c>
      <c r="K31" s="29"/>
      <c r="L31" s="29"/>
      <c r="M31" s="29"/>
      <c r="N31" s="29"/>
      <c r="O31" s="29"/>
      <c r="P31" s="29"/>
      <c r="Q31" s="29"/>
      <c r="R31" s="29"/>
      <c r="S31" s="29"/>
      <c r="T31" s="29"/>
      <c r="U31" s="29"/>
      <c r="V31" s="29"/>
      <c r="W31" s="29"/>
      <c r="X31" s="29"/>
      <c r="Y31" s="37">
        <f t="shared" si="0"/>
        <v>80</v>
      </c>
      <c r="Z31" s="37" t="str">
        <f t="shared" si="1"/>
        <v>BAŞARILI</v>
      </c>
      <c r="AA31" s="58"/>
    </row>
    <row r="32" spans="1:27" ht="15" thickBot="1">
      <c r="A32" s="65">
        <v>24</v>
      </c>
      <c r="B32" s="77"/>
      <c r="C32" s="84" t="s">
        <v>101</v>
      </c>
      <c r="D32" s="77"/>
      <c r="E32" s="29">
        <v>15</v>
      </c>
      <c r="F32" s="29">
        <v>5</v>
      </c>
      <c r="G32" s="29">
        <v>20</v>
      </c>
      <c r="H32" s="29">
        <v>15</v>
      </c>
      <c r="I32" s="29">
        <v>6</v>
      </c>
      <c r="J32" s="29">
        <v>20</v>
      </c>
      <c r="K32" s="29"/>
      <c r="L32" s="29"/>
      <c r="M32" s="29"/>
      <c r="N32" s="29"/>
      <c r="O32" s="29"/>
      <c r="P32" s="29"/>
      <c r="Q32" s="29"/>
      <c r="R32" s="29"/>
      <c r="S32" s="29"/>
      <c r="T32" s="29"/>
      <c r="U32" s="29"/>
      <c r="V32" s="29"/>
      <c r="W32" s="29"/>
      <c r="X32" s="29"/>
      <c r="Y32" s="37">
        <f t="shared" si="0"/>
        <v>81</v>
      </c>
      <c r="Z32" s="37" t="str">
        <f t="shared" si="1"/>
        <v>BAŞARILI</v>
      </c>
      <c r="AA32" s="58"/>
    </row>
    <row r="33" spans="1:27" ht="15" thickBot="1">
      <c r="A33" s="65">
        <v>25</v>
      </c>
      <c r="B33" s="77"/>
      <c r="C33" s="84" t="s">
        <v>102</v>
      </c>
      <c r="D33" s="77"/>
      <c r="E33" s="29">
        <v>10</v>
      </c>
      <c r="F33" s="29">
        <v>5</v>
      </c>
      <c r="G33" s="29">
        <v>20</v>
      </c>
      <c r="H33" s="29">
        <v>15</v>
      </c>
      <c r="I33" s="29">
        <v>6</v>
      </c>
      <c r="J33" s="29">
        <v>15</v>
      </c>
      <c r="K33" s="29"/>
      <c r="L33" s="29"/>
      <c r="M33" s="29"/>
      <c r="N33" s="29"/>
      <c r="O33" s="29"/>
      <c r="P33" s="29"/>
      <c r="Q33" s="29"/>
      <c r="R33" s="29"/>
      <c r="S33" s="29"/>
      <c r="T33" s="29"/>
      <c r="U33" s="29"/>
      <c r="V33" s="29"/>
      <c r="W33" s="29"/>
      <c r="X33" s="29"/>
      <c r="Y33" s="37">
        <f t="shared" si="0"/>
        <v>71</v>
      </c>
      <c r="Z33" s="37" t="str">
        <f t="shared" si="1"/>
        <v>BAŞARILI</v>
      </c>
      <c r="AA33" s="58"/>
    </row>
    <row r="34" spans="1:27" ht="23.4" thickBot="1">
      <c r="A34" s="65">
        <v>26</v>
      </c>
      <c r="B34" s="77"/>
      <c r="C34" s="84" t="s">
        <v>103</v>
      </c>
      <c r="D34" s="77"/>
      <c r="E34" s="29"/>
      <c r="F34" s="29"/>
      <c r="G34" s="29"/>
      <c r="H34" s="29"/>
      <c r="I34" s="29"/>
      <c r="J34" s="29"/>
      <c r="K34" s="29"/>
      <c r="L34" s="29"/>
      <c r="M34" s="29"/>
      <c r="N34" s="29"/>
      <c r="O34" s="29"/>
      <c r="P34" s="29"/>
      <c r="Q34" s="29"/>
      <c r="R34" s="29"/>
      <c r="S34" s="29"/>
      <c r="T34" s="29"/>
      <c r="U34" s="29"/>
      <c r="V34" s="29"/>
      <c r="W34" s="29"/>
      <c r="X34" s="29"/>
      <c r="Y34" s="37">
        <f t="shared" si="0"/>
        <v>0</v>
      </c>
      <c r="Z34" s="37" t="str">
        <f t="shared" si="1"/>
        <v>BAŞARISIZ</v>
      </c>
      <c r="AA34" s="58"/>
    </row>
    <row r="35" spans="1:27" ht="23.4" thickBot="1">
      <c r="A35" s="65">
        <v>27</v>
      </c>
      <c r="B35" s="77"/>
      <c r="C35" s="84" t="s">
        <v>104</v>
      </c>
      <c r="D35" s="77"/>
      <c r="E35" s="29">
        <v>15</v>
      </c>
      <c r="F35" s="29">
        <v>5</v>
      </c>
      <c r="G35" s="29">
        <v>20</v>
      </c>
      <c r="H35" s="29">
        <v>15</v>
      </c>
      <c r="I35" s="29">
        <v>6</v>
      </c>
      <c r="J35" s="29">
        <v>10</v>
      </c>
      <c r="K35" s="29"/>
      <c r="L35" s="29"/>
      <c r="M35" s="29"/>
      <c r="N35" s="29"/>
      <c r="O35" s="29"/>
      <c r="P35" s="29"/>
      <c r="Q35" s="29"/>
      <c r="R35" s="29"/>
      <c r="S35" s="29"/>
      <c r="T35" s="29"/>
      <c r="U35" s="29"/>
      <c r="V35" s="29"/>
      <c r="W35" s="29"/>
      <c r="X35" s="29"/>
      <c r="Y35" s="37">
        <f t="shared" si="0"/>
        <v>71</v>
      </c>
      <c r="Z35" s="37" t="str">
        <f t="shared" si="1"/>
        <v>BAŞARILI</v>
      </c>
      <c r="AA35" s="58"/>
    </row>
    <row r="36" spans="1:27" ht="23.4" thickBot="1">
      <c r="A36" s="65">
        <v>28</v>
      </c>
      <c r="B36" s="77"/>
      <c r="C36" s="84" t="s">
        <v>105</v>
      </c>
      <c r="D36" s="77"/>
      <c r="E36" s="29">
        <v>10</v>
      </c>
      <c r="F36" s="29">
        <v>5</v>
      </c>
      <c r="G36" s="29">
        <v>20</v>
      </c>
      <c r="H36" s="29">
        <v>15</v>
      </c>
      <c r="I36" s="29">
        <v>6</v>
      </c>
      <c r="J36" s="29">
        <v>20</v>
      </c>
      <c r="K36" s="29"/>
      <c r="L36" s="29"/>
      <c r="M36" s="29"/>
      <c r="N36" s="29"/>
      <c r="O36" s="29"/>
      <c r="P36" s="29"/>
      <c r="Q36" s="29"/>
      <c r="R36" s="29"/>
      <c r="S36" s="29"/>
      <c r="T36" s="29"/>
      <c r="U36" s="29"/>
      <c r="V36" s="29"/>
      <c r="W36" s="29"/>
      <c r="X36" s="29"/>
      <c r="Y36" s="37">
        <f t="shared" si="0"/>
        <v>76</v>
      </c>
      <c r="Z36" s="37" t="str">
        <f t="shared" si="1"/>
        <v>BAŞARILI</v>
      </c>
      <c r="AA36" s="58"/>
    </row>
    <row r="37" spans="1:27" ht="15" thickBot="1">
      <c r="A37" s="65">
        <v>29</v>
      </c>
      <c r="B37" s="66"/>
      <c r="C37" s="84" t="s">
        <v>106</v>
      </c>
      <c r="D37" s="57"/>
      <c r="E37" s="29">
        <v>15</v>
      </c>
      <c r="F37" s="29">
        <v>0</v>
      </c>
      <c r="G37" s="29">
        <v>17</v>
      </c>
      <c r="H37" s="29">
        <v>15</v>
      </c>
      <c r="I37" s="29">
        <v>15</v>
      </c>
      <c r="J37" s="29">
        <v>18</v>
      </c>
      <c r="K37" s="29"/>
      <c r="L37" s="29"/>
      <c r="M37" s="29"/>
      <c r="N37" s="29"/>
      <c r="O37" s="29"/>
      <c r="P37" s="29"/>
      <c r="Q37" s="29"/>
      <c r="R37" s="29"/>
      <c r="S37" s="29"/>
      <c r="T37" s="29"/>
      <c r="U37" s="29"/>
      <c r="V37" s="29"/>
      <c r="W37" s="29"/>
      <c r="X37" s="29"/>
      <c r="Y37" s="37">
        <f t="shared" si="0"/>
        <v>80</v>
      </c>
      <c r="Z37" s="37" t="str">
        <f t="shared" si="1"/>
        <v>BAŞARILI</v>
      </c>
      <c r="AA37" s="58"/>
    </row>
    <row r="38" spans="1:27" ht="23.4" thickBot="1">
      <c r="A38" s="9">
        <v>30</v>
      </c>
      <c r="B38" s="56"/>
      <c r="C38" s="84" t="s">
        <v>107</v>
      </c>
      <c r="D38" s="57"/>
      <c r="E38" s="29">
        <v>5</v>
      </c>
      <c r="F38" s="29">
        <v>0</v>
      </c>
      <c r="G38" s="29">
        <v>20</v>
      </c>
      <c r="H38" s="29">
        <v>15</v>
      </c>
      <c r="I38" s="29">
        <v>3</v>
      </c>
      <c r="J38" s="29">
        <v>10</v>
      </c>
      <c r="K38" s="29"/>
      <c r="L38" s="29"/>
      <c r="M38" s="29"/>
      <c r="N38" s="29"/>
      <c r="O38" s="29"/>
      <c r="P38" s="29"/>
      <c r="Q38" s="29"/>
      <c r="R38" s="29"/>
      <c r="S38" s="29"/>
      <c r="T38" s="29"/>
      <c r="U38" s="29"/>
      <c r="V38" s="29"/>
      <c r="W38" s="29"/>
      <c r="X38" s="29"/>
      <c r="Y38" s="37">
        <f t="shared" si="0"/>
        <v>53</v>
      </c>
      <c r="Z38" s="37" t="str">
        <f t="shared" si="1"/>
        <v>BAŞARISIZ</v>
      </c>
      <c r="AA38" s="58"/>
    </row>
    <row r="39" spans="1:27" ht="23.4" thickBot="1">
      <c r="A39" s="9">
        <v>31</v>
      </c>
      <c r="B39" s="56"/>
      <c r="C39" s="84" t="s">
        <v>108</v>
      </c>
      <c r="D39" s="57"/>
      <c r="E39" s="29">
        <v>10</v>
      </c>
      <c r="F39" s="29">
        <v>5</v>
      </c>
      <c r="G39" s="29">
        <v>20</v>
      </c>
      <c r="H39" s="29">
        <v>15</v>
      </c>
      <c r="I39" s="29">
        <v>0</v>
      </c>
      <c r="J39" s="29">
        <v>30</v>
      </c>
      <c r="K39" s="29"/>
      <c r="L39" s="29"/>
      <c r="M39" s="29"/>
      <c r="N39" s="29"/>
      <c r="O39" s="29"/>
      <c r="P39" s="29"/>
      <c r="Q39" s="29"/>
      <c r="R39" s="29"/>
      <c r="S39" s="29"/>
      <c r="T39" s="29"/>
      <c r="U39" s="29"/>
      <c r="V39" s="29"/>
      <c r="W39" s="29"/>
      <c r="X39" s="29"/>
      <c r="Y39" s="37">
        <f t="shared" si="0"/>
        <v>80</v>
      </c>
      <c r="Z39" s="37" t="str">
        <f t="shared" si="1"/>
        <v>BAŞARILI</v>
      </c>
      <c r="AA39" s="58"/>
    </row>
    <row r="40" spans="1:27" ht="15" thickBot="1">
      <c r="A40" s="9">
        <v>32</v>
      </c>
      <c r="B40" s="56"/>
      <c r="C40" s="84" t="s">
        <v>109</v>
      </c>
      <c r="D40" s="57"/>
      <c r="E40" s="29">
        <v>10</v>
      </c>
      <c r="F40" s="29">
        <v>0</v>
      </c>
      <c r="G40" s="29">
        <v>20</v>
      </c>
      <c r="H40" s="29">
        <v>15</v>
      </c>
      <c r="I40" s="29">
        <v>9</v>
      </c>
      <c r="J40" s="29">
        <v>30</v>
      </c>
      <c r="K40" s="29"/>
      <c r="L40" s="29"/>
      <c r="M40" s="29"/>
      <c r="N40" s="29"/>
      <c r="O40" s="29"/>
      <c r="P40" s="29"/>
      <c r="Q40" s="29"/>
      <c r="R40" s="29"/>
      <c r="S40" s="29"/>
      <c r="T40" s="29"/>
      <c r="U40" s="29"/>
      <c r="V40" s="29"/>
      <c r="W40" s="29"/>
      <c r="X40" s="29"/>
      <c r="Y40" s="37">
        <f t="shared" si="0"/>
        <v>84</v>
      </c>
      <c r="Z40" s="37" t="str">
        <f t="shared" si="1"/>
        <v>BAŞARILI</v>
      </c>
      <c r="AA40" s="58"/>
    </row>
    <row r="41" spans="1:27" ht="15.6">
      <c r="A41" s="9">
        <v>33</v>
      </c>
      <c r="B41" s="56"/>
      <c r="C41" s="76"/>
      <c r="D41" s="57"/>
      <c r="E41" s="29"/>
      <c r="F41" s="29"/>
      <c r="G41" s="29"/>
      <c r="H41" s="29"/>
      <c r="I41" s="29"/>
      <c r="J41" s="29"/>
      <c r="K41" s="29"/>
      <c r="L41" s="29"/>
      <c r="M41" s="29"/>
      <c r="N41" s="29"/>
      <c r="O41" s="29"/>
      <c r="P41" s="29"/>
      <c r="Q41" s="29"/>
      <c r="R41" s="29"/>
      <c r="S41" s="29"/>
      <c r="T41" s="29"/>
      <c r="U41" s="29"/>
      <c r="V41" s="29"/>
      <c r="W41" s="29"/>
      <c r="X41" s="29"/>
      <c r="Y41" s="37" t="str">
        <f t="shared" si="0"/>
        <v/>
      </c>
      <c r="Z41" s="37" t="str">
        <f t="shared" si="1"/>
        <v/>
      </c>
      <c r="AA41" s="58"/>
    </row>
    <row r="42" spans="1:27" ht="15.6">
      <c r="A42" s="9">
        <v>34</v>
      </c>
      <c r="B42" s="56"/>
      <c r="C42" s="76"/>
      <c r="D42" s="57"/>
      <c r="E42" s="29"/>
      <c r="F42" s="29"/>
      <c r="G42" s="29"/>
      <c r="H42" s="29"/>
      <c r="I42" s="29"/>
      <c r="J42" s="29"/>
      <c r="K42" s="29"/>
      <c r="L42" s="29"/>
      <c r="M42" s="29"/>
      <c r="N42" s="29"/>
      <c r="O42" s="29"/>
      <c r="P42" s="29"/>
      <c r="Q42" s="29"/>
      <c r="R42" s="29"/>
      <c r="S42" s="29"/>
      <c r="T42" s="29"/>
      <c r="U42" s="29"/>
      <c r="V42" s="29"/>
      <c r="W42" s="29"/>
      <c r="X42" s="29"/>
      <c r="Y42" s="37" t="str">
        <f t="shared" si="0"/>
        <v/>
      </c>
      <c r="Z42" s="37" t="str">
        <f t="shared" si="1"/>
        <v/>
      </c>
      <c r="AA42" s="58"/>
    </row>
    <row r="43" spans="1:27" ht="15.6">
      <c r="A43" s="9">
        <v>35</v>
      </c>
      <c r="B43" s="56"/>
      <c r="C43" s="76"/>
      <c r="D43" s="57"/>
      <c r="E43" s="29"/>
      <c r="F43" s="29"/>
      <c r="G43" s="29"/>
      <c r="H43" s="29"/>
      <c r="I43" s="29"/>
      <c r="J43" s="29"/>
      <c r="K43" s="29"/>
      <c r="L43" s="29"/>
      <c r="M43" s="29"/>
      <c r="N43" s="29"/>
      <c r="O43" s="29"/>
      <c r="P43" s="29"/>
      <c r="Q43" s="29"/>
      <c r="R43" s="29"/>
      <c r="S43" s="29"/>
      <c r="T43" s="29"/>
      <c r="U43" s="29"/>
      <c r="V43" s="29"/>
      <c r="W43" s="29"/>
      <c r="X43" s="29"/>
      <c r="Y43" s="37" t="str">
        <f t="shared" ref="Y43:Y53" si="2">IF(AA43="G","",IF(C43="","",SUM(E43:X43)))</f>
        <v/>
      </c>
      <c r="Z43" s="37" t="str">
        <f t="shared" ref="Z43:Z53" si="3">IF(SUM(E43:X43)="","",IF(Y43&lt;70,"BAŞARISIZ",IF(Y43&lt;=100,"BAŞARILI","")))</f>
        <v/>
      </c>
      <c r="AA43" s="58"/>
    </row>
    <row r="44" spans="1:27" ht="15.6">
      <c r="A44" s="9">
        <v>36</v>
      </c>
      <c r="B44" s="56"/>
      <c r="C44" s="76"/>
      <c r="D44" s="57"/>
      <c r="E44" s="29"/>
      <c r="F44" s="29"/>
      <c r="G44" s="29"/>
      <c r="H44" s="29"/>
      <c r="I44" s="29"/>
      <c r="J44" s="29"/>
      <c r="K44" s="29"/>
      <c r="L44" s="29"/>
      <c r="M44" s="29"/>
      <c r="N44" s="29"/>
      <c r="O44" s="29"/>
      <c r="P44" s="29"/>
      <c r="Q44" s="29"/>
      <c r="R44" s="29"/>
      <c r="S44" s="29"/>
      <c r="T44" s="29"/>
      <c r="U44" s="29"/>
      <c r="V44" s="29"/>
      <c r="W44" s="29"/>
      <c r="X44" s="29"/>
      <c r="Y44" s="37" t="str">
        <f t="shared" si="2"/>
        <v/>
      </c>
      <c r="Z44" s="37" t="str">
        <f t="shared" si="3"/>
        <v/>
      </c>
      <c r="AA44" s="58"/>
    </row>
    <row r="45" spans="1:27" ht="15.6">
      <c r="A45" s="9">
        <v>37</v>
      </c>
      <c r="B45" s="56"/>
      <c r="C45" s="76"/>
      <c r="D45" s="57"/>
      <c r="E45" s="29"/>
      <c r="F45" s="29"/>
      <c r="G45" s="29"/>
      <c r="H45" s="29"/>
      <c r="I45" s="29"/>
      <c r="J45" s="29"/>
      <c r="K45" s="29"/>
      <c r="L45" s="29"/>
      <c r="M45" s="29"/>
      <c r="N45" s="29"/>
      <c r="O45" s="29"/>
      <c r="P45" s="29"/>
      <c r="Q45" s="29"/>
      <c r="R45" s="29"/>
      <c r="S45" s="29"/>
      <c r="T45" s="29"/>
      <c r="U45" s="29"/>
      <c r="V45" s="29"/>
      <c r="W45" s="29"/>
      <c r="X45" s="29"/>
      <c r="Y45" s="37" t="str">
        <f t="shared" si="2"/>
        <v/>
      </c>
      <c r="Z45" s="37" t="str">
        <f t="shared" si="3"/>
        <v/>
      </c>
      <c r="AA45" s="58"/>
    </row>
    <row r="46" spans="1:27" ht="15.6">
      <c r="A46" s="9">
        <v>38</v>
      </c>
      <c r="B46" s="56"/>
      <c r="C46" s="76"/>
      <c r="D46" s="57"/>
      <c r="E46" s="29"/>
      <c r="F46" s="29"/>
      <c r="G46" s="29"/>
      <c r="H46" s="29"/>
      <c r="I46" s="29"/>
      <c r="J46" s="29"/>
      <c r="K46" s="29"/>
      <c r="L46" s="29"/>
      <c r="M46" s="29"/>
      <c r="N46" s="29"/>
      <c r="O46" s="29"/>
      <c r="P46" s="29"/>
      <c r="Q46" s="29"/>
      <c r="R46" s="29"/>
      <c r="S46" s="29"/>
      <c r="T46" s="29"/>
      <c r="U46" s="29"/>
      <c r="V46" s="29"/>
      <c r="W46" s="29"/>
      <c r="X46" s="29"/>
      <c r="Y46" s="37" t="str">
        <f t="shared" si="2"/>
        <v/>
      </c>
      <c r="Z46" s="37" t="str">
        <f t="shared" si="3"/>
        <v/>
      </c>
      <c r="AA46" s="58"/>
    </row>
    <row r="47" spans="1:27" ht="15.6">
      <c r="A47" s="9">
        <v>39</v>
      </c>
      <c r="B47" s="56"/>
      <c r="C47" s="76"/>
      <c r="D47" s="57"/>
      <c r="E47" s="29"/>
      <c r="F47" s="29"/>
      <c r="G47" s="29"/>
      <c r="H47" s="29"/>
      <c r="I47" s="29"/>
      <c r="J47" s="29"/>
      <c r="K47" s="29"/>
      <c r="L47" s="29"/>
      <c r="M47" s="29"/>
      <c r="N47" s="29"/>
      <c r="O47" s="29"/>
      <c r="P47" s="29"/>
      <c r="Q47" s="29"/>
      <c r="R47" s="29"/>
      <c r="S47" s="29"/>
      <c r="T47" s="29"/>
      <c r="U47" s="29"/>
      <c r="V47" s="29"/>
      <c r="W47" s="29"/>
      <c r="X47" s="29"/>
      <c r="Y47" s="37" t="str">
        <f t="shared" si="2"/>
        <v/>
      </c>
      <c r="Z47" s="37" t="str">
        <f t="shared" si="3"/>
        <v/>
      </c>
      <c r="AA47" s="58"/>
    </row>
    <row r="48" spans="1:27" ht="15.6">
      <c r="A48" s="9">
        <v>40</v>
      </c>
      <c r="B48" s="56"/>
      <c r="C48" s="76"/>
      <c r="D48" s="57"/>
      <c r="E48" s="29"/>
      <c r="F48" s="29"/>
      <c r="G48" s="29"/>
      <c r="H48" s="29"/>
      <c r="I48" s="29"/>
      <c r="J48" s="29"/>
      <c r="K48" s="29"/>
      <c r="L48" s="29"/>
      <c r="M48" s="29"/>
      <c r="N48" s="29"/>
      <c r="O48" s="29"/>
      <c r="P48" s="29"/>
      <c r="Q48" s="29"/>
      <c r="R48" s="29"/>
      <c r="S48" s="29"/>
      <c r="T48" s="29"/>
      <c r="U48" s="29"/>
      <c r="V48" s="29"/>
      <c r="W48" s="29"/>
      <c r="X48" s="29"/>
      <c r="Y48" s="37" t="str">
        <f t="shared" si="2"/>
        <v/>
      </c>
      <c r="Z48" s="37" t="str">
        <f t="shared" si="3"/>
        <v/>
      </c>
      <c r="AA48" s="58"/>
    </row>
    <row r="49" spans="1:38" ht="15.6">
      <c r="A49" s="9">
        <v>41</v>
      </c>
      <c r="B49" s="56"/>
      <c r="C49" s="76"/>
      <c r="D49" s="57"/>
      <c r="E49" s="29"/>
      <c r="F49" s="29"/>
      <c r="G49" s="29"/>
      <c r="H49" s="29"/>
      <c r="I49" s="29"/>
      <c r="J49" s="29"/>
      <c r="K49" s="29"/>
      <c r="L49" s="29"/>
      <c r="M49" s="29"/>
      <c r="N49" s="29"/>
      <c r="O49" s="29"/>
      <c r="P49" s="29"/>
      <c r="Q49" s="29"/>
      <c r="R49" s="29"/>
      <c r="S49" s="29"/>
      <c r="T49" s="29"/>
      <c r="U49" s="29"/>
      <c r="V49" s="29"/>
      <c r="W49" s="29"/>
      <c r="X49" s="29"/>
      <c r="Y49" s="37" t="str">
        <f t="shared" si="2"/>
        <v/>
      </c>
      <c r="Z49" s="37" t="str">
        <f t="shared" si="3"/>
        <v/>
      </c>
      <c r="AA49" s="58"/>
    </row>
    <row r="50" spans="1:38" ht="15.6">
      <c r="A50" s="9">
        <v>42</v>
      </c>
      <c r="B50" s="56"/>
      <c r="C50" s="76"/>
      <c r="D50" s="57"/>
      <c r="E50" s="29"/>
      <c r="F50" s="29"/>
      <c r="G50" s="29"/>
      <c r="H50" s="29"/>
      <c r="I50" s="29"/>
      <c r="J50" s="29"/>
      <c r="K50" s="29"/>
      <c r="L50" s="29"/>
      <c r="M50" s="29"/>
      <c r="N50" s="29"/>
      <c r="O50" s="29"/>
      <c r="P50" s="29"/>
      <c r="Q50" s="29"/>
      <c r="R50" s="29"/>
      <c r="S50" s="29"/>
      <c r="T50" s="29"/>
      <c r="U50" s="29"/>
      <c r="V50" s="29"/>
      <c r="W50" s="29"/>
      <c r="X50" s="29"/>
      <c r="Y50" s="37" t="str">
        <f t="shared" si="2"/>
        <v/>
      </c>
      <c r="Z50" s="37" t="str">
        <f t="shared" si="3"/>
        <v/>
      </c>
      <c r="AA50" s="58"/>
    </row>
    <row r="51" spans="1:38" ht="15.6">
      <c r="A51" s="9">
        <v>43</v>
      </c>
      <c r="B51" s="56"/>
      <c r="C51" s="76"/>
      <c r="D51" s="57"/>
      <c r="E51" s="29"/>
      <c r="F51" s="29"/>
      <c r="G51" s="29"/>
      <c r="H51" s="29"/>
      <c r="I51" s="29"/>
      <c r="J51" s="29"/>
      <c r="K51" s="29"/>
      <c r="L51" s="29"/>
      <c r="M51" s="29"/>
      <c r="N51" s="29"/>
      <c r="O51" s="29"/>
      <c r="P51" s="29"/>
      <c r="Q51" s="29"/>
      <c r="R51" s="29"/>
      <c r="S51" s="29"/>
      <c r="T51" s="29"/>
      <c r="U51" s="29"/>
      <c r="V51" s="29"/>
      <c r="W51" s="29"/>
      <c r="X51" s="29"/>
      <c r="Y51" s="37" t="str">
        <f t="shared" si="2"/>
        <v/>
      </c>
      <c r="Z51" s="37" t="str">
        <f t="shared" si="3"/>
        <v/>
      </c>
      <c r="AA51" s="58"/>
    </row>
    <row r="52" spans="1:38" ht="15.6">
      <c r="A52" s="9">
        <v>44</v>
      </c>
      <c r="B52" s="56"/>
      <c r="C52" s="76"/>
      <c r="D52" s="57"/>
      <c r="E52" s="29"/>
      <c r="F52" s="29"/>
      <c r="G52" s="29"/>
      <c r="H52" s="29"/>
      <c r="I52" s="29"/>
      <c r="J52" s="29"/>
      <c r="K52" s="29"/>
      <c r="L52" s="29"/>
      <c r="M52" s="29"/>
      <c r="N52" s="29"/>
      <c r="O52" s="29"/>
      <c r="P52" s="29"/>
      <c r="Q52" s="29"/>
      <c r="R52" s="29"/>
      <c r="S52" s="29"/>
      <c r="T52" s="29"/>
      <c r="U52" s="29"/>
      <c r="V52" s="29"/>
      <c r="W52" s="29"/>
      <c r="X52" s="29"/>
      <c r="Y52" s="37" t="str">
        <f t="shared" si="2"/>
        <v/>
      </c>
      <c r="Z52" s="37" t="str">
        <f t="shared" si="3"/>
        <v/>
      </c>
      <c r="AA52" s="58"/>
    </row>
    <row r="53" spans="1:38" ht="16.2" thickBot="1">
      <c r="A53" s="9">
        <v>45</v>
      </c>
      <c r="B53" s="56"/>
      <c r="C53" s="76"/>
      <c r="D53" s="57"/>
      <c r="E53" s="29"/>
      <c r="F53" s="29"/>
      <c r="G53" s="29"/>
      <c r="H53" s="29"/>
      <c r="I53" s="29"/>
      <c r="J53" s="29"/>
      <c r="K53" s="29"/>
      <c r="L53" s="29"/>
      <c r="M53" s="29"/>
      <c r="N53" s="29"/>
      <c r="O53" s="29"/>
      <c r="P53" s="29"/>
      <c r="Q53" s="29"/>
      <c r="R53" s="29"/>
      <c r="S53" s="29"/>
      <c r="T53" s="29"/>
      <c r="U53" s="29"/>
      <c r="V53" s="29"/>
      <c r="W53" s="29"/>
      <c r="X53" s="29"/>
      <c r="Y53" s="37" t="str">
        <f t="shared" si="2"/>
        <v/>
      </c>
      <c r="Z53" s="37" t="str">
        <f t="shared" si="3"/>
        <v/>
      </c>
      <c r="AA53" s="58"/>
    </row>
    <row r="54" spans="1:38" ht="15.6" thickTop="1" thickBot="1">
      <c r="A54" s="110" t="s">
        <v>8</v>
      </c>
      <c r="B54" s="111"/>
      <c r="C54" s="111"/>
      <c r="D54" s="112"/>
      <c r="E54" s="10">
        <f>IF(E57=""," ",((SUM(E9:E53)/COUNT(E9:E53))*100)/E57)</f>
        <v>74.193548387096783</v>
      </c>
      <c r="F54" s="10">
        <f>IF(E58=""," ",((SUM(F9:F53)/COUNT(F9:F53))*100)/E58)</f>
        <v>51.612903225806448</v>
      </c>
      <c r="G54" s="10">
        <f>IF(E59=""," ",((SUM(G9:G53)/COUNT(G9:G53))*100)/E59)</f>
        <v>96.451612903225808</v>
      </c>
      <c r="H54" s="10">
        <f>IF(E60=""," ",((SUM(H9:H53)/COUNT(H9:H53))*100)/E60)</f>
        <v>93.548387096774192</v>
      </c>
      <c r="I54" s="10">
        <f>IF(E61=""," ",((SUM(I9:I53)/COUNT(I9:I53))*100)/E61)</f>
        <v>40.215053763440864</v>
      </c>
      <c r="J54" s="10">
        <f>IF(E62=""," ",((SUM(J9:J53)/COUNT(J9:J53))*100)/E62)</f>
        <v>66.236559139784944</v>
      </c>
      <c r="K54" s="10" t="str">
        <f>IF(E63=""," ",((SUM(K9:K53)/COUNT(K9:K53))*100)/E63)</f>
        <v xml:space="preserve"> </v>
      </c>
      <c r="L54" s="10" t="str">
        <f>IF(E64=""," ",((SUM(L9:L53)/COUNT(L9:L53))*100)/E64)</f>
        <v xml:space="preserve"> </v>
      </c>
      <c r="M54" s="10" t="str">
        <f>IF(E65=""," ",((SUM(M9:M53)/COUNT(M9:M53))*100)/E65)</f>
        <v xml:space="preserve"> </v>
      </c>
      <c r="N54" s="10" t="str">
        <f>IF(E66="","",((SUM(N9:N53)/COUNT(N9:N53))*100)/E66)</f>
        <v/>
      </c>
      <c r="O54" s="10" t="str">
        <f>IF(E67=""," ",((SUM(O9:O53)/COUNT(O9:O53))*100)/E67)</f>
        <v xml:space="preserve"> </v>
      </c>
      <c r="P54" s="10" t="str">
        <f>IF(E68=""," ",((SUM(P9:P53)/COUNT(P9:P53))*100)/E68)</f>
        <v xml:space="preserve"> </v>
      </c>
      <c r="Q54" s="10" t="str">
        <f>IF(E69=""," ",((SUM(Q9:Q53)/COUNT(Q9:Q53))*100)/E69)</f>
        <v xml:space="preserve"> </v>
      </c>
      <c r="R54" s="10" t="str">
        <f>IF(E70=""," ",((SUM(R9:R53)/COUNT(R9:R53))*100)/E70)</f>
        <v xml:space="preserve"> </v>
      </c>
      <c r="S54" s="10" t="str">
        <f>IF(E71=""," ",((SUM(S9:S53)/COUNT(S9:S53))*100)/E71)</f>
        <v xml:space="preserve"> </v>
      </c>
      <c r="T54" s="10" t="str">
        <f>IF(E72=""," ",((SUM(T9:T53)/COUNT(T9:T53))*100)/E72)</f>
        <v xml:space="preserve"> </v>
      </c>
      <c r="U54" s="10" t="str">
        <f>IF(E73=""," ",((SUM(U9:U53)/COUNT(U9:U53))*100)/E73)</f>
        <v xml:space="preserve"> </v>
      </c>
      <c r="V54" s="10" t="str">
        <f>IF(E74=""," ",((SUM(V9:V53)/COUNT(V9:V53))*100)/E74)</f>
        <v xml:space="preserve"> </v>
      </c>
      <c r="W54" s="10" t="str">
        <f>IF(E75=""," ",((SUM(W9:W53)/COUNT(W9:W53))*100)/E75)</f>
        <v xml:space="preserve"> </v>
      </c>
      <c r="X54" s="10" t="str">
        <f>IF(E76=""," ",((SUM(X9:X53)/COUNT(X9:X53))*100)/E76)</f>
        <v xml:space="preserve"> </v>
      </c>
      <c r="Y54" s="51"/>
      <c r="Z54" s="52"/>
      <c r="AA54" s="52"/>
    </row>
    <row r="55" spans="1:38" ht="15.6" thickTop="1" thickBo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38" ht="22.5" customHeight="1" thickTop="1">
      <c r="A56" s="113" t="s">
        <v>37</v>
      </c>
      <c r="B56" s="114"/>
      <c r="C56" s="114"/>
      <c r="D56" s="115"/>
      <c r="E56" s="17" t="s">
        <v>12</v>
      </c>
      <c r="F56" s="53"/>
      <c r="G56" s="116" t="s">
        <v>36</v>
      </c>
      <c r="H56" s="117"/>
      <c r="I56" s="117"/>
      <c r="J56" s="117"/>
      <c r="K56" s="117"/>
      <c r="L56" s="117"/>
      <c r="M56" s="117"/>
      <c r="N56" s="117"/>
      <c r="O56" s="117"/>
      <c r="P56" s="117"/>
      <c r="Q56" s="117"/>
      <c r="R56" s="117"/>
      <c r="S56" s="117"/>
      <c r="T56" s="117"/>
      <c r="U56" s="117"/>
      <c r="V56" s="117"/>
      <c r="W56" s="117"/>
      <c r="X56" s="117"/>
      <c r="Y56" s="117"/>
      <c r="Z56" s="117"/>
      <c r="AA56" s="118"/>
    </row>
    <row r="57" spans="1:38">
      <c r="A57" s="18">
        <v>1</v>
      </c>
      <c r="B57" s="119" t="str">
        <f>IF(Konular!E43="","",Konular!E43)</f>
        <v>T.O.5.5. Metinde geçen anlamını bilmediği söz varlığı unsurlarının anlamını tahmin edebilme.</v>
      </c>
      <c r="C57" s="120"/>
      <c r="D57" s="121"/>
      <c r="E57" s="70">
        <f>IF(Konular!F43="","",Konular!F43)</f>
        <v>15</v>
      </c>
      <c r="F57" s="53"/>
      <c r="G57" s="11"/>
      <c r="H57" s="12"/>
      <c r="I57" s="12"/>
      <c r="J57" s="12"/>
      <c r="K57" s="12"/>
      <c r="L57" s="12"/>
      <c r="M57" s="12"/>
      <c r="N57" s="12"/>
      <c r="O57" s="12"/>
      <c r="P57" s="12"/>
      <c r="Q57" s="12"/>
      <c r="R57" s="12"/>
      <c r="S57" s="12"/>
      <c r="T57" s="12"/>
      <c r="U57" s="12"/>
      <c r="V57" s="12"/>
      <c r="W57" s="12"/>
      <c r="X57" s="12"/>
      <c r="Y57" s="12"/>
      <c r="Z57" s="12"/>
      <c r="AA57" s="13"/>
    </row>
    <row r="58" spans="1:38">
      <c r="A58" s="18">
        <v>2</v>
      </c>
      <c r="B58" s="119" t="str">
        <f>IF(Konular!E44="","",Konular!E44)</f>
        <v>T.O.5.6. Metnin yüzey anlamını belirleyebilme.</v>
      </c>
      <c r="C58" s="120"/>
      <c r="D58" s="121"/>
      <c r="E58" s="70">
        <f>IF(Konular!F44="","",Konular!F44)</f>
        <v>5</v>
      </c>
      <c r="F58" s="53"/>
      <c r="G58" s="14"/>
      <c r="H58" s="15"/>
      <c r="I58" s="15"/>
      <c r="J58" s="15"/>
      <c r="K58" s="15"/>
      <c r="L58" s="15"/>
      <c r="M58" s="15"/>
      <c r="N58" s="15"/>
      <c r="O58" s="15"/>
      <c r="P58" s="15"/>
      <c r="Q58" s="15"/>
      <c r="R58" s="15"/>
      <c r="S58" s="15"/>
      <c r="T58" s="15"/>
      <c r="U58" s="15"/>
      <c r="V58" s="15"/>
      <c r="W58" s="15"/>
      <c r="X58" s="15"/>
      <c r="Y58" s="15"/>
      <c r="Z58" s="15"/>
      <c r="AA58" s="16"/>
    </row>
    <row r="59" spans="1:38">
      <c r="A59" s="18">
        <v>3</v>
      </c>
      <c r="B59" s="119" t="str">
        <f>IF(Konular!E45="","",Konular!E45)</f>
        <v>T.O. 5.14.Öyküleyici metinlerdeki hikaye unsurlarını belirlemeye yönelik çözümleme yapabilme.</v>
      </c>
      <c r="C59" s="120"/>
      <c r="D59" s="121"/>
      <c r="E59" s="70">
        <f>IF(Konular!F45="","",Konular!F45)</f>
        <v>20</v>
      </c>
      <c r="F59" s="53"/>
      <c r="G59" s="14"/>
      <c r="H59" s="15"/>
      <c r="I59" s="15"/>
      <c r="J59" s="15"/>
      <c r="K59" s="15"/>
      <c r="L59" s="15"/>
      <c r="M59" s="15"/>
      <c r="N59" s="15"/>
      <c r="O59" s="15"/>
      <c r="P59" s="15"/>
      <c r="Q59" s="15"/>
      <c r="R59" s="15"/>
      <c r="S59" s="15"/>
      <c r="T59" s="15"/>
      <c r="U59" s="15"/>
      <c r="V59" s="15"/>
      <c r="W59" s="15"/>
      <c r="X59" s="15"/>
      <c r="Y59" s="15"/>
      <c r="Z59" s="15"/>
      <c r="AA59" s="16"/>
      <c r="AL59" s="1"/>
    </row>
    <row r="60" spans="1:38">
      <c r="A60" s="18">
        <v>4</v>
      </c>
      <c r="B60" s="119" t="str">
        <f>IF(Konular!E46="","",Konular!E46)</f>
        <v>T.O. 5.20. Metindeki söz sanatlarınılarını belirlemeye yönelik çözümleme yapabilme.</v>
      </c>
      <c r="C60" s="120"/>
      <c r="D60" s="121"/>
      <c r="E60" s="70">
        <f>IF(Konular!F46="","",Konular!F46)</f>
        <v>15</v>
      </c>
      <c r="F60" s="53"/>
      <c r="G60" s="14"/>
      <c r="H60" s="15"/>
      <c r="I60" s="15"/>
      <c r="J60" s="15"/>
      <c r="K60" s="15"/>
      <c r="L60" s="15"/>
      <c r="M60" s="15"/>
      <c r="N60" s="15"/>
      <c r="O60" s="15"/>
      <c r="P60" s="15"/>
      <c r="Q60" s="15"/>
      <c r="R60" s="15"/>
      <c r="S60" s="15"/>
      <c r="T60" s="15"/>
      <c r="U60" s="15"/>
      <c r="V60" s="15"/>
      <c r="W60" s="15"/>
      <c r="X60" s="15"/>
      <c r="Y60" s="15"/>
      <c r="Z60" s="15"/>
      <c r="AA60" s="16"/>
      <c r="AL60" s="1"/>
    </row>
    <row r="61" spans="1:38">
      <c r="A61" s="18">
        <v>5</v>
      </c>
      <c r="B61" s="119" t="str">
        <f>IF(Konular!E47="","",Konular!E47)</f>
        <v>T.Y.5.20. Uygun geçiş ve bağlantı ifadelerini kullanabilme</v>
      </c>
      <c r="C61" s="120"/>
      <c r="D61" s="121"/>
      <c r="E61" s="70">
        <f>IF(Konular!F47="","",Konular!F47)</f>
        <v>15</v>
      </c>
      <c r="F61" s="53"/>
      <c r="G61" s="14"/>
      <c r="H61" s="15"/>
      <c r="I61" s="15"/>
      <c r="J61" s="15"/>
      <c r="K61" s="15"/>
      <c r="L61" s="15"/>
      <c r="M61" s="15"/>
      <c r="N61" s="15"/>
      <c r="O61" s="15"/>
      <c r="P61" s="15"/>
      <c r="Q61" s="15"/>
      <c r="R61" s="15"/>
      <c r="S61" s="15"/>
      <c r="T61" s="15"/>
      <c r="U61" s="15"/>
      <c r="V61" s="15"/>
      <c r="W61" s="15"/>
      <c r="X61" s="15"/>
      <c r="Y61" s="15"/>
      <c r="Z61" s="15"/>
      <c r="AA61" s="16"/>
      <c r="AL61" s="1"/>
    </row>
    <row r="62" spans="1:38">
      <c r="A62" s="18">
        <v>6</v>
      </c>
      <c r="B62" s="119" t="str">
        <f>IF(Konular!E48="","",Konular!E48)</f>
        <v>T.Y.5.17. Yazısında düşünceyi geliştirme yollarını kullanabilme.</v>
      </c>
      <c r="C62" s="120"/>
      <c r="D62" s="121"/>
      <c r="E62" s="70">
        <f>IF(Konular!F48="","",Konular!F48)</f>
        <v>30</v>
      </c>
      <c r="F62" s="53"/>
      <c r="G62" s="14"/>
      <c r="H62" s="15"/>
      <c r="I62" s="15"/>
      <c r="J62" s="15"/>
      <c r="K62" s="15"/>
      <c r="L62" s="15"/>
      <c r="M62" s="15"/>
      <c r="N62" s="15"/>
      <c r="O62" s="15"/>
      <c r="P62" s="15"/>
      <c r="Q62" s="15"/>
      <c r="R62" s="15"/>
      <c r="S62" s="15"/>
      <c r="T62" s="15"/>
      <c r="U62" s="15"/>
      <c r="V62" s="15"/>
      <c r="W62" s="15"/>
      <c r="X62" s="15"/>
      <c r="Y62" s="15"/>
      <c r="Z62" s="15"/>
      <c r="AA62" s="16"/>
      <c r="AL62" s="1"/>
    </row>
    <row r="63" spans="1:38">
      <c r="A63" s="18">
        <v>7</v>
      </c>
      <c r="B63" s="119" t="str">
        <f>IF(Konular!E49="","",Konular!E49)</f>
        <v/>
      </c>
      <c r="C63" s="120"/>
      <c r="D63" s="121"/>
      <c r="E63" s="70" t="str">
        <f>IF(Konular!F49="","",Konular!F49)</f>
        <v/>
      </c>
      <c r="F63" s="53"/>
      <c r="G63" s="148" t="s">
        <v>47</v>
      </c>
      <c r="H63" s="149"/>
      <c r="I63" s="149"/>
      <c r="J63" s="149"/>
      <c r="K63" s="149"/>
      <c r="L63" s="149"/>
      <c r="M63" s="149"/>
      <c r="N63" s="149"/>
      <c r="O63" s="149"/>
      <c r="P63" s="149"/>
      <c r="Q63" s="149"/>
      <c r="R63" s="149"/>
      <c r="S63" s="149"/>
      <c r="T63" s="149"/>
      <c r="U63" s="149"/>
      <c r="V63" s="149"/>
      <c r="W63" s="149"/>
      <c r="X63" s="149"/>
      <c r="Y63" s="149"/>
      <c r="Z63" s="149"/>
      <c r="AA63" s="150"/>
      <c r="AL63" s="1"/>
    </row>
    <row r="64" spans="1:38">
      <c r="A64" s="18">
        <v>8</v>
      </c>
      <c r="B64" s="119" t="str">
        <f>IF(Konular!E50="","",Konular!E50)</f>
        <v/>
      </c>
      <c r="C64" s="120"/>
      <c r="D64" s="121"/>
      <c r="E64" s="70" t="str">
        <f>IF(Konular!F50="","",Konular!F50)</f>
        <v/>
      </c>
      <c r="F64" s="53"/>
      <c r="G64" s="43"/>
      <c r="H64" s="44"/>
      <c r="I64" s="44"/>
      <c r="J64" s="44"/>
      <c r="K64" s="44"/>
      <c r="L64" s="44"/>
      <c r="M64" s="44"/>
      <c r="N64" s="44"/>
      <c r="O64" s="44"/>
      <c r="P64" s="44"/>
      <c r="Q64" s="44"/>
      <c r="R64" s="44"/>
      <c r="S64" s="44"/>
      <c r="T64" s="44"/>
      <c r="U64" s="44"/>
      <c r="V64" s="44"/>
      <c r="W64" s="44"/>
      <c r="X64" s="44"/>
      <c r="Y64" s="44"/>
      <c r="Z64" s="44"/>
      <c r="AA64" s="45"/>
      <c r="AL64" s="1"/>
    </row>
    <row r="65" spans="1:38">
      <c r="A65" s="18">
        <v>9</v>
      </c>
      <c r="B65" s="119" t="str">
        <f>IF(Konular!E51="","",Konular!E51)</f>
        <v/>
      </c>
      <c r="C65" s="120"/>
      <c r="D65" s="121"/>
      <c r="E65" s="70" t="str">
        <f>IF(Konular!F51="","",Konular!F51)</f>
        <v/>
      </c>
      <c r="F65" s="53"/>
      <c r="G65" s="47"/>
      <c r="H65" s="46"/>
      <c r="I65" s="46"/>
      <c r="J65" s="46"/>
      <c r="K65" s="46"/>
      <c r="L65" s="46"/>
      <c r="M65" s="46"/>
      <c r="N65" s="46"/>
      <c r="O65" s="46"/>
      <c r="P65" s="46"/>
      <c r="Q65" s="46"/>
      <c r="R65" s="46"/>
      <c r="S65" s="46"/>
      <c r="T65" s="46"/>
      <c r="U65" s="46"/>
      <c r="V65" s="46"/>
      <c r="W65" s="46"/>
      <c r="X65" s="46"/>
      <c r="Y65" s="46"/>
      <c r="Z65" s="46"/>
      <c r="AA65" s="48"/>
      <c r="AL65" s="1"/>
    </row>
    <row r="66" spans="1:38">
      <c r="A66" s="18">
        <v>10</v>
      </c>
      <c r="B66" s="119" t="str">
        <f>IF(Konular!E52="","",Konular!E52)</f>
        <v/>
      </c>
      <c r="C66" s="120"/>
      <c r="D66" s="121"/>
      <c r="E66" s="70" t="str">
        <f>IF(Konular!F52="","",Konular!F52)</f>
        <v/>
      </c>
      <c r="F66" s="53"/>
      <c r="G66" s="47"/>
      <c r="H66" s="46"/>
      <c r="I66" s="46"/>
      <c r="J66" s="46"/>
      <c r="K66" s="46"/>
      <c r="L66" s="46"/>
      <c r="M66" s="46"/>
      <c r="N66" s="46"/>
      <c r="O66" s="46"/>
      <c r="P66" s="46"/>
      <c r="Q66" s="46"/>
      <c r="R66" s="46"/>
      <c r="S66" s="46"/>
      <c r="T66" s="46"/>
      <c r="U66" s="46"/>
      <c r="V66" s="46"/>
      <c r="W66" s="46"/>
      <c r="X66" s="46"/>
      <c r="Y66" s="46"/>
      <c r="Z66" s="46"/>
      <c r="AA66" s="48"/>
      <c r="AB66" s="1"/>
      <c r="AC66" s="1"/>
      <c r="AD66" s="1"/>
      <c r="AE66" s="1"/>
      <c r="AF66" s="1"/>
      <c r="AL66" s="2"/>
    </row>
    <row r="67" spans="1:38">
      <c r="A67" s="18">
        <v>11</v>
      </c>
      <c r="B67" s="119" t="str">
        <f>IF(Konular!E53="","",Konular!E53)</f>
        <v/>
      </c>
      <c r="C67" s="120"/>
      <c r="D67" s="121"/>
      <c r="E67" s="70" t="str">
        <f>IF(Konular!F53="","",Konular!F53)</f>
        <v/>
      </c>
      <c r="F67" s="53"/>
      <c r="G67" s="47"/>
      <c r="H67" s="46"/>
      <c r="I67" s="46"/>
      <c r="J67" s="46"/>
      <c r="K67" s="46"/>
      <c r="L67" s="46"/>
      <c r="M67" s="46"/>
      <c r="N67" s="46"/>
      <c r="O67" s="46"/>
      <c r="P67" s="46"/>
      <c r="Q67" s="46"/>
      <c r="R67" s="46"/>
      <c r="S67" s="46"/>
      <c r="T67" s="46"/>
      <c r="U67" s="46"/>
      <c r="V67" s="46"/>
      <c r="W67" s="46"/>
      <c r="X67" s="46"/>
      <c r="Y67" s="46"/>
      <c r="Z67" s="46"/>
      <c r="AA67" s="48"/>
      <c r="AB67" s="38"/>
      <c r="AC67" s="38"/>
      <c r="AD67" s="38"/>
      <c r="AE67" s="38"/>
      <c r="AF67" s="38"/>
      <c r="AL67" s="1"/>
    </row>
    <row r="68" spans="1:38">
      <c r="A68" s="18">
        <v>12</v>
      </c>
      <c r="B68" s="119" t="str">
        <f>IF(Konular!E54="","",Konular!E54)</f>
        <v/>
      </c>
      <c r="C68" s="120"/>
      <c r="D68" s="121"/>
      <c r="E68" s="70" t="str">
        <f>IF(Konular!F54="","",Konular!F54)</f>
        <v/>
      </c>
      <c r="F68" s="53"/>
      <c r="G68" s="47"/>
      <c r="H68" s="46"/>
      <c r="I68" s="46"/>
      <c r="J68" s="46"/>
      <c r="K68" s="46"/>
      <c r="L68" s="46"/>
      <c r="M68" s="46"/>
      <c r="N68" s="46"/>
      <c r="O68" s="46"/>
      <c r="P68" s="46"/>
      <c r="Q68" s="46"/>
      <c r="R68" s="46"/>
      <c r="S68" s="46"/>
      <c r="T68" s="46"/>
      <c r="U68" s="46"/>
      <c r="V68" s="46"/>
      <c r="W68" s="46"/>
      <c r="X68" s="46"/>
      <c r="Y68" s="46"/>
      <c r="Z68" s="46"/>
      <c r="AA68" s="48"/>
      <c r="AB68" s="5"/>
      <c r="AC68" s="5"/>
      <c r="AD68" s="5"/>
      <c r="AE68" s="5"/>
      <c r="AF68" s="5"/>
    </row>
    <row r="69" spans="1:38">
      <c r="A69" s="18">
        <v>13</v>
      </c>
      <c r="B69" s="119" t="str">
        <f>IF(Konular!E55="","",Konular!E55)</f>
        <v/>
      </c>
      <c r="C69" s="120"/>
      <c r="D69" s="121"/>
      <c r="E69" s="70" t="str">
        <f>IF(Konular!F55="","",Konular!F55)</f>
        <v/>
      </c>
      <c r="F69" s="53"/>
      <c r="G69" s="47"/>
      <c r="H69" s="46"/>
      <c r="I69" s="46"/>
      <c r="J69" s="46"/>
      <c r="K69" s="46"/>
      <c r="L69" s="46"/>
      <c r="M69" s="46"/>
      <c r="N69" s="46"/>
      <c r="O69" s="46"/>
      <c r="P69" s="46"/>
      <c r="Q69" s="46"/>
      <c r="R69" s="46"/>
      <c r="S69" s="46"/>
      <c r="T69" s="46"/>
      <c r="U69" s="46"/>
      <c r="V69" s="46"/>
      <c r="W69" s="46"/>
      <c r="X69" s="46"/>
      <c r="Y69" s="46"/>
      <c r="Z69" s="46"/>
      <c r="AA69" s="48"/>
      <c r="AB69" s="5"/>
      <c r="AC69" s="5"/>
      <c r="AD69" s="5"/>
      <c r="AE69" s="5"/>
      <c r="AF69" s="5"/>
    </row>
    <row r="70" spans="1:38">
      <c r="A70" s="18">
        <v>14</v>
      </c>
      <c r="B70" s="119" t="str">
        <f>IF(Konular!E56="","",Konular!E56)</f>
        <v/>
      </c>
      <c r="C70" s="120"/>
      <c r="D70" s="121"/>
      <c r="E70" s="70" t="str">
        <f>IF(Konular!F56="","",Konular!F56)</f>
        <v/>
      </c>
      <c r="F70" s="53"/>
      <c r="G70" s="47"/>
      <c r="H70" s="46"/>
      <c r="I70" s="46"/>
      <c r="J70" s="46"/>
      <c r="K70" s="46"/>
      <c r="L70" s="46"/>
      <c r="M70" s="46"/>
      <c r="N70" s="46"/>
      <c r="O70" s="46"/>
      <c r="P70" s="46"/>
      <c r="Q70" s="46"/>
      <c r="R70" s="46"/>
      <c r="S70" s="46"/>
      <c r="T70" s="46"/>
      <c r="U70" s="46"/>
      <c r="V70" s="46"/>
      <c r="W70" s="46"/>
      <c r="X70" s="46"/>
      <c r="Y70" s="46"/>
      <c r="Z70" s="46"/>
      <c r="AA70" s="48"/>
      <c r="AB70" s="5"/>
      <c r="AC70" s="5"/>
      <c r="AD70" s="5"/>
      <c r="AE70" s="5"/>
      <c r="AF70" s="5"/>
    </row>
    <row r="71" spans="1:38">
      <c r="A71" s="18">
        <v>15</v>
      </c>
      <c r="B71" s="119" t="str">
        <f>IF(Konular!E57="","",Konular!E57)</f>
        <v/>
      </c>
      <c r="C71" s="120"/>
      <c r="D71" s="121"/>
      <c r="E71" s="70" t="str">
        <f>IF(Konular!F57="","",Konular!F57)</f>
        <v/>
      </c>
      <c r="F71" s="53"/>
      <c r="G71" s="47"/>
      <c r="H71" s="46"/>
      <c r="I71" s="46"/>
      <c r="J71" s="46"/>
      <c r="K71" s="46"/>
      <c r="L71" s="46"/>
      <c r="M71" s="46"/>
      <c r="N71" s="46"/>
      <c r="O71" s="46"/>
      <c r="P71" s="46"/>
      <c r="Q71" s="46"/>
      <c r="R71" s="46"/>
      <c r="S71" s="46"/>
      <c r="T71" s="46"/>
      <c r="U71" s="46"/>
      <c r="V71" s="46"/>
      <c r="W71" s="46"/>
      <c r="X71" s="46"/>
      <c r="Y71" s="46"/>
      <c r="Z71" s="46"/>
      <c r="AA71" s="48"/>
      <c r="AB71" s="5"/>
      <c r="AC71" s="5"/>
      <c r="AD71" s="5"/>
      <c r="AE71" s="5"/>
      <c r="AF71" s="5"/>
    </row>
    <row r="72" spans="1:38">
      <c r="A72" s="18">
        <v>16</v>
      </c>
      <c r="B72" s="119" t="str">
        <f>IF(Konular!E58="","",Konular!E58)</f>
        <v/>
      </c>
      <c r="C72" s="120"/>
      <c r="D72" s="121"/>
      <c r="E72" s="70" t="str">
        <f>IF(Konular!F58="","",Konular!F58)</f>
        <v/>
      </c>
      <c r="F72" s="53"/>
      <c r="G72" s="47"/>
      <c r="H72" s="46"/>
      <c r="I72" s="46"/>
      <c r="J72" s="46"/>
      <c r="K72" s="46"/>
      <c r="L72" s="46"/>
      <c r="M72" s="46"/>
      <c r="N72" s="46"/>
      <c r="O72" s="46"/>
      <c r="P72" s="46"/>
      <c r="Q72" s="46"/>
      <c r="R72" s="46"/>
      <c r="S72" s="46"/>
      <c r="T72" s="46"/>
      <c r="U72" s="46"/>
      <c r="V72" s="46"/>
      <c r="W72" s="46"/>
      <c r="X72" s="46"/>
      <c r="Y72" s="46"/>
      <c r="Z72" s="46"/>
      <c r="AA72" s="48"/>
      <c r="AB72" s="5"/>
      <c r="AC72" s="5"/>
      <c r="AD72" s="5"/>
      <c r="AE72" s="5"/>
      <c r="AF72" s="5"/>
    </row>
    <row r="73" spans="1:38">
      <c r="A73" s="18">
        <v>17</v>
      </c>
      <c r="B73" s="119" t="str">
        <f>IF(Konular!E59="","",Konular!E59)</f>
        <v/>
      </c>
      <c r="C73" s="120"/>
      <c r="D73" s="121"/>
      <c r="E73" s="70" t="str">
        <f>IF(Konular!F59="","",Konular!F59)</f>
        <v/>
      </c>
      <c r="F73" s="53"/>
      <c r="G73" s="47"/>
      <c r="H73" s="46"/>
      <c r="I73" s="46"/>
      <c r="J73" s="46"/>
      <c r="K73" s="46"/>
      <c r="L73" s="46"/>
      <c r="M73" s="46"/>
      <c r="N73" s="46"/>
      <c r="O73" s="46"/>
      <c r="P73" s="46"/>
      <c r="Q73" s="46"/>
      <c r="R73" s="46"/>
      <c r="S73" s="46"/>
      <c r="T73" s="46"/>
      <c r="U73" s="46"/>
      <c r="V73" s="46"/>
      <c r="W73" s="46"/>
      <c r="X73" s="46"/>
      <c r="Y73" s="46"/>
      <c r="Z73" s="46"/>
      <c r="AA73" s="48"/>
      <c r="AB73" s="5"/>
      <c r="AC73" s="5"/>
      <c r="AD73" s="5"/>
      <c r="AE73" s="5"/>
      <c r="AF73" s="5"/>
    </row>
    <row r="74" spans="1:38">
      <c r="A74" s="18">
        <v>18</v>
      </c>
      <c r="B74" s="119" t="str">
        <f>IF(Konular!E60="","",Konular!E60)</f>
        <v/>
      </c>
      <c r="C74" s="120"/>
      <c r="D74" s="121"/>
      <c r="E74" s="70" t="str">
        <f>IF(Konular!F60="","",Konular!F60)</f>
        <v/>
      </c>
      <c r="F74" s="53"/>
      <c r="G74" s="156" t="s">
        <v>52</v>
      </c>
      <c r="H74" s="158"/>
      <c r="I74" s="158"/>
      <c r="J74" s="158"/>
      <c r="K74" s="158"/>
      <c r="L74" s="158"/>
      <c r="M74" s="158"/>
      <c r="N74" s="158"/>
      <c r="O74" s="158"/>
      <c r="P74" s="158"/>
      <c r="Q74" s="158"/>
      <c r="R74" s="158"/>
      <c r="S74" s="158"/>
      <c r="T74" s="158"/>
      <c r="U74" s="158"/>
      <c r="V74" s="158"/>
      <c r="W74" s="158"/>
      <c r="X74" s="158"/>
      <c r="Y74" s="158"/>
      <c r="Z74" s="158"/>
      <c r="AA74" s="157"/>
      <c r="AB74" s="5"/>
      <c r="AC74" s="5"/>
      <c r="AD74" s="5"/>
      <c r="AE74" s="5"/>
      <c r="AF74" s="5"/>
    </row>
    <row r="75" spans="1:38" ht="15" customHeight="1">
      <c r="A75" s="18">
        <v>19</v>
      </c>
      <c r="B75" s="119" t="str">
        <f>IF(Konular!E61="","",Konular!E61)</f>
        <v/>
      </c>
      <c r="C75" s="120"/>
      <c r="D75" s="121"/>
      <c r="E75" s="70" t="str">
        <f>IF(Konular!F61="","",Konular!F61)</f>
        <v/>
      </c>
      <c r="F75" s="53"/>
      <c r="G75" s="148" t="s">
        <v>48</v>
      </c>
      <c r="H75" s="149"/>
      <c r="I75" s="149"/>
      <c r="J75" s="149"/>
      <c r="K75" s="149"/>
      <c r="L75" s="149"/>
      <c r="M75" s="149"/>
      <c r="N75" s="149"/>
      <c r="O75" s="150"/>
      <c r="P75" s="49"/>
      <c r="Q75" s="49"/>
      <c r="R75" s="136" t="s">
        <v>22</v>
      </c>
      <c r="S75" s="137"/>
      <c r="T75" s="137"/>
      <c r="U75" s="137"/>
      <c r="V75" s="137"/>
      <c r="W75" s="137"/>
      <c r="X75" s="138"/>
      <c r="Y75" s="139">
        <f>IF(SUM(Y9:Y53)=0,"",MIN(Y9:Y53))</f>
        <v>0</v>
      </c>
      <c r="Z75" s="140"/>
      <c r="AA75" s="141"/>
      <c r="AB75" s="34"/>
      <c r="AC75" s="34"/>
      <c r="AD75" s="34"/>
      <c r="AE75" s="34"/>
      <c r="AF75" s="34"/>
    </row>
    <row r="76" spans="1:38" ht="15.75" customHeight="1" thickBot="1">
      <c r="A76" s="19">
        <v>20</v>
      </c>
      <c r="B76" s="119" t="str">
        <f>IF(Konular!E62="","",Konular!E62)</f>
        <v/>
      </c>
      <c r="C76" s="120"/>
      <c r="D76" s="121"/>
      <c r="E76" s="70" t="str">
        <f>IF(Konular!F62="","",Konular!F62)</f>
        <v/>
      </c>
      <c r="F76" s="53"/>
      <c r="G76" s="126" t="s">
        <v>61</v>
      </c>
      <c r="H76" s="127"/>
      <c r="I76" s="127"/>
      <c r="J76" s="127"/>
      <c r="K76" s="127"/>
      <c r="L76" s="127"/>
      <c r="M76" s="128"/>
      <c r="N76" s="96">
        <f>COUNTIF(Y9:Y53,"&lt;30")-COUNTIF(Y9:Y53,"&lt;0")</f>
        <v>1</v>
      </c>
      <c r="O76" s="97"/>
      <c r="P76" s="49"/>
      <c r="Q76" s="49"/>
      <c r="R76" s="136" t="s">
        <v>24</v>
      </c>
      <c r="S76" s="137"/>
      <c r="T76" s="137"/>
      <c r="U76" s="137"/>
      <c r="V76" s="137"/>
      <c r="W76" s="137"/>
      <c r="X76" s="138"/>
      <c r="Y76" s="139">
        <f>IF(SUM(Y9:Y53)=0,"",MAX(Y9:Y53))</f>
        <v>100</v>
      </c>
      <c r="Z76" s="140"/>
      <c r="AA76" s="141"/>
      <c r="AB76" s="34"/>
      <c r="AC76" s="34"/>
      <c r="AD76" s="34"/>
      <c r="AE76" s="34"/>
      <c r="AF76" s="34"/>
    </row>
    <row r="77" spans="1:38" ht="16.5" customHeight="1" thickTop="1" thickBot="1">
      <c r="A77" s="53"/>
      <c r="B77" s="110" t="s">
        <v>5</v>
      </c>
      <c r="C77" s="111"/>
      <c r="D77" s="112"/>
      <c r="E77" s="20">
        <f>SUM(E57:E76)</f>
        <v>100</v>
      </c>
      <c r="F77" s="53"/>
      <c r="G77" s="126" t="s">
        <v>62</v>
      </c>
      <c r="H77" s="127"/>
      <c r="I77" s="127"/>
      <c r="J77" s="127"/>
      <c r="K77" s="127"/>
      <c r="L77" s="127"/>
      <c r="M77" s="128"/>
      <c r="N77" s="96">
        <f>COUNTIF(Y9:Y53,"&lt;50")-COUNTIF(Y9:Y53,"&lt;30")</f>
        <v>1</v>
      </c>
      <c r="O77" s="97"/>
      <c r="P77" s="49"/>
      <c r="Q77" s="49"/>
      <c r="R77" s="136" t="s">
        <v>26</v>
      </c>
      <c r="S77" s="137"/>
      <c r="T77" s="137"/>
      <c r="U77" s="137"/>
      <c r="V77" s="137"/>
      <c r="W77" s="137"/>
      <c r="X77" s="138"/>
      <c r="Y77" s="145">
        <f>IF(SUM(Y9:Y53)=0,"",AVERAGE(Y9:Y53))</f>
        <v>70.65625</v>
      </c>
      <c r="Z77" s="146"/>
      <c r="AA77" s="147"/>
      <c r="AB77" s="34"/>
      <c r="AC77" s="34"/>
      <c r="AD77" s="34"/>
      <c r="AE77" s="34"/>
      <c r="AF77" s="34"/>
    </row>
    <row r="78" spans="1:38" ht="15" thickTop="1">
      <c r="A78" s="49"/>
      <c r="B78" s="49"/>
      <c r="C78" s="49"/>
      <c r="D78" s="49"/>
      <c r="E78" s="49"/>
      <c r="F78" s="49"/>
      <c r="G78" s="126" t="s">
        <v>63</v>
      </c>
      <c r="H78" s="127"/>
      <c r="I78" s="127"/>
      <c r="J78" s="127"/>
      <c r="K78" s="127"/>
      <c r="L78" s="127"/>
      <c r="M78" s="128"/>
      <c r="N78" s="96">
        <f>COUNTIF(Y9:Y53,"&lt;70")-COUNTIF(Y9:Y53,"&lt;50")</f>
        <v>8</v>
      </c>
      <c r="O78" s="97"/>
      <c r="P78" s="49"/>
      <c r="Q78" s="49"/>
      <c r="R78" s="39"/>
      <c r="S78" s="40"/>
      <c r="T78" s="40"/>
      <c r="U78" s="40"/>
      <c r="V78" s="40"/>
      <c r="W78" s="40"/>
      <c r="X78" s="40"/>
      <c r="Y78" s="40"/>
      <c r="Z78" s="40"/>
      <c r="AA78" s="41"/>
      <c r="AB78" s="42"/>
      <c r="AC78" s="42"/>
      <c r="AD78" s="42"/>
      <c r="AE78" s="42"/>
      <c r="AF78" s="42"/>
    </row>
    <row r="79" spans="1:38">
      <c r="A79" s="49"/>
      <c r="B79" s="49"/>
      <c r="C79" s="49"/>
      <c r="D79" s="49"/>
      <c r="E79" s="49"/>
      <c r="F79" s="49"/>
      <c r="G79" s="126" t="s">
        <v>59</v>
      </c>
      <c r="H79" s="127"/>
      <c r="I79" s="127"/>
      <c r="J79" s="127"/>
      <c r="K79" s="127"/>
      <c r="L79" s="127"/>
      <c r="M79" s="128"/>
      <c r="N79" s="98">
        <f>COUNTIF(Y9:Y53,"&lt;85")-COUNTIF(Y9:Y53,"&lt;70")</f>
        <v>20</v>
      </c>
      <c r="O79" s="99"/>
      <c r="P79" s="49"/>
      <c r="Q79" s="49"/>
      <c r="R79" s="136" t="s">
        <v>25</v>
      </c>
      <c r="S79" s="137"/>
      <c r="T79" s="137"/>
      <c r="U79" s="137"/>
      <c r="V79" s="137"/>
      <c r="W79" s="137"/>
      <c r="X79" s="138"/>
      <c r="Y79" s="139">
        <f>IF((SUM(N76:O78))&gt;0,(SUM(N76:O78)),0)</f>
        <v>10</v>
      </c>
      <c r="Z79" s="140"/>
      <c r="AA79" s="141"/>
    </row>
    <row r="80" spans="1:38">
      <c r="A80" s="49"/>
      <c r="B80" s="49"/>
      <c r="C80" s="49"/>
      <c r="D80" s="49"/>
      <c r="E80" s="49"/>
      <c r="F80" s="49"/>
      <c r="G80" s="126" t="s">
        <v>60</v>
      </c>
      <c r="H80" s="127"/>
      <c r="I80" s="127"/>
      <c r="J80" s="127"/>
      <c r="K80" s="127"/>
      <c r="L80" s="127"/>
      <c r="M80" s="128"/>
      <c r="N80" s="98">
        <f>COUNTIF(Y9:Y53,"&lt;=100")-COUNTIF(Y9:Y53,"&lt;85")</f>
        <v>2</v>
      </c>
      <c r="O80" s="99"/>
      <c r="P80" s="49"/>
      <c r="Q80" s="49"/>
      <c r="R80" s="136" t="s">
        <v>23</v>
      </c>
      <c r="S80" s="137"/>
      <c r="T80" s="137"/>
      <c r="U80" s="137"/>
      <c r="V80" s="137"/>
      <c r="W80" s="137"/>
      <c r="X80" s="138"/>
      <c r="Y80" s="142">
        <f>IF((SUM(N79:O80))&gt;0,(SUM(N79:O80)),"0")</f>
        <v>22</v>
      </c>
      <c r="Z80" s="143"/>
      <c r="AA80" s="144"/>
    </row>
    <row r="81" spans="1:32">
      <c r="A81" s="49"/>
      <c r="B81" s="49"/>
      <c r="C81" s="49"/>
      <c r="D81" s="49"/>
      <c r="E81" s="49"/>
      <c r="F81" s="49"/>
      <c r="G81" s="153" t="s">
        <v>56</v>
      </c>
      <c r="H81" s="154"/>
      <c r="I81" s="154"/>
      <c r="J81" s="154"/>
      <c r="K81" s="154"/>
      <c r="L81" s="154"/>
      <c r="M81" s="155"/>
      <c r="N81" s="162">
        <f>COUNTIF(AA9:AA53,"Girmedi")</f>
        <v>0</v>
      </c>
      <c r="O81" s="162"/>
      <c r="P81" s="49"/>
      <c r="Q81" s="49"/>
      <c r="R81" s="136" t="s">
        <v>27</v>
      </c>
      <c r="S81" s="137"/>
      <c r="T81" s="137"/>
      <c r="U81" s="137"/>
      <c r="V81" s="137"/>
      <c r="W81" s="137"/>
      <c r="X81" s="138"/>
      <c r="Y81" s="145">
        <f>100*Y80/(Y79+Y80)</f>
        <v>68.75</v>
      </c>
      <c r="Z81" s="146"/>
      <c r="AA81" s="147"/>
    </row>
    <row r="82" spans="1:32">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32">
      <c r="A83" s="49"/>
      <c r="B83" s="49"/>
      <c r="C83" s="49"/>
      <c r="D83" s="54"/>
      <c r="E83" s="49"/>
      <c r="F83" s="49"/>
      <c r="G83" s="163" t="s">
        <v>28</v>
      </c>
      <c r="H83" s="164"/>
      <c r="I83" s="164"/>
      <c r="J83" s="164"/>
      <c r="K83" s="164"/>
      <c r="L83" s="164"/>
      <c r="M83" s="164"/>
      <c r="N83" s="164"/>
      <c r="O83" s="164"/>
      <c r="P83" s="164"/>
      <c r="Q83" s="164"/>
      <c r="R83" s="164"/>
      <c r="S83" s="164"/>
      <c r="T83" s="164"/>
      <c r="U83" s="164"/>
      <c r="V83" s="164"/>
      <c r="W83" s="164"/>
      <c r="X83" s="164"/>
      <c r="Y83" s="164"/>
      <c r="Z83" s="164"/>
      <c r="AA83" s="165"/>
    </row>
    <row r="84" spans="1:32">
      <c r="A84" s="49"/>
      <c r="B84" s="49"/>
      <c r="C84" s="49"/>
      <c r="D84" s="54"/>
      <c r="E84" s="49"/>
      <c r="F84" s="49"/>
      <c r="G84" s="151" t="s">
        <v>38</v>
      </c>
      <c r="H84" s="152"/>
      <c r="I84" s="152"/>
      <c r="J84" s="79" t="s">
        <v>39</v>
      </c>
      <c r="K84" s="129">
        <f>Y81</f>
        <v>68.75</v>
      </c>
      <c r="L84" s="129"/>
      <c r="M84" s="80" t="s">
        <v>40</v>
      </c>
      <c r="N84" s="80"/>
      <c r="O84" s="80"/>
      <c r="P84" s="80"/>
      <c r="Q84" s="80"/>
      <c r="R84" s="80"/>
      <c r="S84" s="80"/>
      <c r="T84" s="81"/>
      <c r="U84" s="81"/>
      <c r="V84" s="81"/>
      <c r="W84" s="81"/>
      <c r="X84" s="81"/>
      <c r="Y84" s="81"/>
      <c r="Z84" s="81"/>
      <c r="AA84" s="82"/>
    </row>
    <row r="85" spans="1:32" ht="15" customHeight="1">
      <c r="A85" s="49"/>
      <c r="B85" s="49"/>
      <c r="C85" s="49"/>
      <c r="D85" s="49"/>
      <c r="E85" s="49"/>
      <c r="F85" s="49"/>
      <c r="G85" s="130" t="s">
        <v>58</v>
      </c>
      <c r="H85" s="131"/>
      <c r="I85" s="131"/>
      <c r="J85" s="131"/>
      <c r="K85" s="131"/>
      <c r="L85" s="131"/>
      <c r="M85" s="131"/>
      <c r="N85" s="131"/>
      <c r="O85" s="131"/>
      <c r="P85" s="131"/>
      <c r="Q85" s="131"/>
      <c r="R85" s="131"/>
      <c r="S85" s="131"/>
      <c r="T85" s="131"/>
      <c r="U85" s="131"/>
      <c r="V85" s="131"/>
      <c r="W85" s="131"/>
      <c r="X85" s="131"/>
      <c r="Y85" s="131"/>
      <c r="Z85" s="131"/>
      <c r="AA85" s="132"/>
    </row>
    <row r="86" spans="1:32">
      <c r="A86" s="49"/>
      <c r="B86" s="49"/>
      <c r="C86" s="49"/>
      <c r="D86" s="49"/>
      <c r="E86" s="49"/>
      <c r="F86" s="49"/>
      <c r="G86" s="130"/>
      <c r="H86" s="131"/>
      <c r="I86" s="131"/>
      <c r="J86" s="131"/>
      <c r="K86" s="131"/>
      <c r="L86" s="131"/>
      <c r="M86" s="131"/>
      <c r="N86" s="131"/>
      <c r="O86" s="131"/>
      <c r="P86" s="131"/>
      <c r="Q86" s="131"/>
      <c r="R86" s="131"/>
      <c r="S86" s="131"/>
      <c r="T86" s="131"/>
      <c r="U86" s="131"/>
      <c r="V86" s="131"/>
      <c r="W86" s="131"/>
      <c r="X86" s="131"/>
      <c r="Y86" s="131"/>
      <c r="Z86" s="131"/>
      <c r="AA86" s="132"/>
      <c r="AB86" s="1"/>
      <c r="AC86" s="1"/>
      <c r="AD86" s="1"/>
      <c r="AE86" s="1"/>
      <c r="AF86" s="1"/>
    </row>
    <row r="87" spans="1:32" ht="15" customHeight="1">
      <c r="A87" s="49"/>
      <c r="B87" s="49"/>
      <c r="C87" s="49"/>
      <c r="D87" s="49"/>
      <c r="E87" s="49"/>
      <c r="F87" s="49"/>
      <c r="G87" s="130"/>
      <c r="H87" s="131"/>
      <c r="I87" s="131"/>
      <c r="J87" s="131"/>
      <c r="K87" s="131"/>
      <c r="L87" s="131"/>
      <c r="M87" s="131"/>
      <c r="N87" s="131"/>
      <c r="O87" s="131"/>
      <c r="P87" s="131"/>
      <c r="Q87" s="131"/>
      <c r="R87" s="131"/>
      <c r="S87" s="131"/>
      <c r="T87" s="131"/>
      <c r="U87" s="131"/>
      <c r="V87" s="131"/>
      <c r="W87" s="131"/>
      <c r="X87" s="131"/>
      <c r="Y87" s="131"/>
      <c r="Z87" s="131"/>
      <c r="AA87" s="132"/>
      <c r="AB87" s="22"/>
      <c r="AC87" s="22"/>
      <c r="AD87" s="22"/>
      <c r="AE87" s="22"/>
      <c r="AF87" s="22"/>
    </row>
    <row r="88" spans="1:32" ht="15" customHeight="1">
      <c r="A88" s="49"/>
      <c r="B88" s="49"/>
      <c r="C88" s="49"/>
      <c r="D88" s="49"/>
      <c r="E88" s="49"/>
      <c r="F88" s="49"/>
      <c r="G88" s="133"/>
      <c r="H88" s="134"/>
      <c r="I88" s="134"/>
      <c r="J88" s="134"/>
      <c r="K88" s="134"/>
      <c r="L88" s="134"/>
      <c r="M88" s="134"/>
      <c r="N88" s="134"/>
      <c r="O88" s="134"/>
      <c r="P88" s="134"/>
      <c r="Q88" s="134"/>
      <c r="R88" s="134"/>
      <c r="S88" s="134"/>
      <c r="T88" s="134"/>
      <c r="U88" s="134"/>
      <c r="V88" s="134"/>
      <c r="W88" s="134"/>
      <c r="X88" s="134"/>
      <c r="Y88" s="134"/>
      <c r="Z88" s="134"/>
      <c r="AA88" s="135"/>
      <c r="AB88" s="22"/>
      <c r="AC88" s="22"/>
      <c r="AD88" s="22"/>
      <c r="AE88" s="22"/>
      <c r="AF88" s="22"/>
    </row>
    <row r="89" spans="1:32">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22"/>
      <c r="AC89" s="22"/>
      <c r="AD89" s="22"/>
      <c r="AE89" s="22"/>
      <c r="AF89" s="22"/>
    </row>
    <row r="90" spans="1:32">
      <c r="A90" s="49"/>
      <c r="B90" s="49"/>
      <c r="C90" s="54" t="str">
        <f>Bilgiler!D6</f>
        <v>Engin YAZAN</v>
      </c>
      <c r="D90" s="49"/>
      <c r="E90" s="49"/>
      <c r="F90" s="49"/>
      <c r="G90" s="49"/>
      <c r="H90" s="49"/>
      <c r="I90" s="49"/>
      <c r="J90" s="49"/>
      <c r="K90" s="49"/>
      <c r="L90" s="49"/>
      <c r="M90" s="49"/>
      <c r="N90" s="49"/>
      <c r="O90" s="49"/>
      <c r="P90" s="49"/>
      <c r="Q90" s="49"/>
      <c r="R90" s="49"/>
      <c r="S90" s="49"/>
      <c r="T90" s="55" t="str">
        <f>Bilgiler!D8</f>
        <v>MEHMET ALTINDAĞ</v>
      </c>
      <c r="U90" s="49"/>
      <c r="V90" s="49"/>
      <c r="W90" s="49"/>
      <c r="X90" s="49"/>
      <c r="Y90" s="49"/>
      <c r="Z90" s="49"/>
      <c r="AA90" s="49"/>
      <c r="AB90" s="22"/>
      <c r="AC90" s="22"/>
      <c r="AD90" s="22"/>
      <c r="AE90" s="22"/>
      <c r="AF90" s="22"/>
    </row>
    <row r="91" spans="1:32">
      <c r="A91" s="49"/>
      <c r="B91" s="49"/>
      <c r="C91" s="54" t="str">
        <f>Bilgiler!D7</f>
        <v>TÜRKÇE ÖĞRETMENİ</v>
      </c>
      <c r="D91" s="49"/>
      <c r="E91" s="49"/>
      <c r="F91" s="49"/>
      <c r="G91" s="49"/>
      <c r="H91" s="49"/>
      <c r="I91" s="49"/>
      <c r="J91" s="49"/>
      <c r="K91" s="49"/>
      <c r="L91" s="49"/>
      <c r="M91" s="49"/>
      <c r="N91" s="49"/>
      <c r="O91" s="49"/>
      <c r="P91" s="49"/>
      <c r="Q91" s="49"/>
      <c r="R91" s="49"/>
      <c r="S91" s="49"/>
      <c r="T91" s="62" t="str">
        <f>Bilgiler!B8</f>
        <v>Okul Müdürü</v>
      </c>
      <c r="U91" s="49"/>
      <c r="V91" s="49"/>
      <c r="W91" s="49"/>
      <c r="X91" s="49"/>
      <c r="Y91" s="49"/>
      <c r="Z91" s="49"/>
      <c r="AA91" s="49"/>
    </row>
    <row r="92" spans="1:32">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row>
    <row r="93" spans="1:3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sheetData>
  <sheetProtection sheet="1" objects="1" scenarios="1"/>
  <mergeCells count="72">
    <mergeCell ref="G80:M80"/>
    <mergeCell ref="N80:O80"/>
    <mergeCell ref="R80:X80"/>
    <mergeCell ref="Y80:AA80"/>
    <mergeCell ref="G85:AA88"/>
    <mergeCell ref="G81:M81"/>
    <mergeCell ref="N81:O81"/>
    <mergeCell ref="R81:X81"/>
    <mergeCell ref="Y81:AA81"/>
    <mergeCell ref="G83:AA83"/>
    <mergeCell ref="G84:I84"/>
    <mergeCell ref="K84:L84"/>
    <mergeCell ref="G79:M79"/>
    <mergeCell ref="N79:O79"/>
    <mergeCell ref="R79:X79"/>
    <mergeCell ref="Y79:AA79"/>
    <mergeCell ref="G78:M78"/>
    <mergeCell ref="N78:O78"/>
    <mergeCell ref="B77:D77"/>
    <mergeCell ref="G77:M77"/>
    <mergeCell ref="N77:O77"/>
    <mergeCell ref="R77:X77"/>
    <mergeCell ref="Y77:AA77"/>
    <mergeCell ref="Y75:AA75"/>
    <mergeCell ref="B76:D76"/>
    <mergeCell ref="G76:M76"/>
    <mergeCell ref="N76:O76"/>
    <mergeCell ref="R76:X76"/>
    <mergeCell ref="Y76:AA76"/>
    <mergeCell ref="B75:D75"/>
    <mergeCell ref="G75:O75"/>
    <mergeCell ref="R75:X75"/>
    <mergeCell ref="G74:AA74"/>
    <mergeCell ref="B64:D64"/>
    <mergeCell ref="B65:D65"/>
    <mergeCell ref="B66:D66"/>
    <mergeCell ref="B67:D67"/>
    <mergeCell ref="B68:D68"/>
    <mergeCell ref="B69:D69"/>
    <mergeCell ref="B70:D70"/>
    <mergeCell ref="B71:D71"/>
    <mergeCell ref="B72:D72"/>
    <mergeCell ref="B73:D73"/>
    <mergeCell ref="B74:D74"/>
    <mergeCell ref="A7:D7"/>
    <mergeCell ref="E7:X7"/>
    <mergeCell ref="G63:AA63"/>
    <mergeCell ref="Y7:AA7"/>
    <mergeCell ref="A54:D54"/>
    <mergeCell ref="A56:D56"/>
    <mergeCell ref="G56:AA56"/>
    <mergeCell ref="B57:D57"/>
    <mergeCell ref="B58:D58"/>
    <mergeCell ref="B59:D59"/>
    <mergeCell ref="B60:D60"/>
    <mergeCell ref="B61:D61"/>
    <mergeCell ref="B62:D62"/>
    <mergeCell ref="B63:D63"/>
    <mergeCell ref="A1:AA1"/>
    <mergeCell ref="D2:J2"/>
    <mergeCell ref="N2:Q2"/>
    <mergeCell ref="S2:W2"/>
    <mergeCell ref="X2:AA6"/>
    <mergeCell ref="D3:J3"/>
    <mergeCell ref="N3:Q3"/>
    <mergeCell ref="S3:W3"/>
    <mergeCell ref="D4:J4"/>
    <mergeCell ref="N4:Q4"/>
    <mergeCell ref="S4:W4"/>
    <mergeCell ref="D5:J5"/>
    <mergeCell ref="N5:Q5"/>
    <mergeCell ref="S5:W5"/>
  </mergeCells>
  <conditionalFormatting sqref="Z9:Z53">
    <cfRule type="containsText" dxfId="17" priority="1" operator="containsText" text="BAŞARISIZ">
      <formula>NOT(ISERROR(SEARCH("BAŞARISIZ",Z9)))</formula>
    </cfRule>
    <cfRule type="containsText" dxfId="16" priority="6" operator="containsText" text="Geçmez">
      <formula>NOT(ISERROR(SEARCH("Geçmez",Z9)))</formula>
    </cfRule>
  </conditionalFormatting>
  <conditionalFormatting sqref="Z9:Z53">
    <cfRule type="containsText" dxfId="15" priority="5" operator="containsText" text="Geçmez">
      <formula>NOT(ISERROR(SEARCH("Geçmez",Z9)))</formula>
    </cfRule>
  </conditionalFormatting>
  <conditionalFormatting sqref="Z9:Z53">
    <cfRule type="containsText" dxfId="14" priority="4" operator="containsText" text="Geçmez">
      <formula>NOT(ISERROR(SEARCH("Geçmez",Z9)))</formula>
    </cfRule>
  </conditionalFormatting>
  <conditionalFormatting sqref="Z9:Z53">
    <cfRule type="containsText" dxfId="13" priority="3" operator="containsText" text="1">
      <formula>NOT(ISERROR(SEARCH("1",Z9)))</formula>
    </cfRule>
  </conditionalFormatting>
  <conditionalFormatting sqref="Y9:Y53">
    <cfRule type="cellIs" dxfId="12" priority="2" operator="between">
      <formula>0</formula>
      <formula>69</formula>
    </cfRule>
  </conditionalFormatting>
  <pageMargins left="0.31496062992125984" right="0.15748031496062992" top="0.23622047244094491" bottom="0.19685039370078741" header="0.19685039370078741" footer="0.15748031496062992"/>
  <pageSetup paperSize="9" scale="65" orientation="portrait" blackAndWhite="1" horizontalDpi="4294967293"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L93"/>
  <sheetViews>
    <sheetView zoomScaleNormal="100" workbookViewId="0">
      <selection activeCell="D3" sqref="D3:J3"/>
    </sheetView>
  </sheetViews>
  <sheetFormatPr defaultColWidth="9.109375" defaultRowHeight="14.4"/>
  <cols>
    <col min="1" max="1" width="5.5546875" style="21" bestFit="1" customWidth="1"/>
    <col min="2" max="2" width="5.33203125" style="21" customWidth="1"/>
    <col min="3" max="3" width="15.5546875" style="21" customWidth="1"/>
    <col min="4" max="4" width="12.44140625" style="21" customWidth="1"/>
    <col min="5" max="24" width="4.5546875" style="21" customWidth="1"/>
    <col min="25" max="25" width="5.33203125" style="21" bestFit="1" customWidth="1"/>
    <col min="26" max="26" width="11.33203125" style="21" customWidth="1"/>
    <col min="27" max="27" width="7.33203125" style="21" customWidth="1"/>
    <col min="28" max="16384" width="9.109375" style="21"/>
  </cols>
  <sheetData>
    <row r="1" spans="1:27">
      <c r="A1" s="100" t="s">
        <v>53</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row>
    <row r="2" spans="1:27" ht="15" customHeight="1">
      <c r="A2" s="49"/>
      <c r="B2" s="49"/>
      <c r="C2" s="50" t="s">
        <v>41</v>
      </c>
      <c r="D2" s="101" t="str">
        <f>Bilgiler!D2</f>
        <v>ATATÜRK ORTAOKULU</v>
      </c>
      <c r="E2" s="101"/>
      <c r="F2" s="101"/>
      <c r="G2" s="101"/>
      <c r="H2" s="101"/>
      <c r="I2" s="101"/>
      <c r="J2" s="101"/>
      <c r="K2" s="49"/>
      <c r="L2" s="49"/>
      <c r="M2" s="49"/>
      <c r="N2" s="101" t="s">
        <v>9</v>
      </c>
      <c r="O2" s="101"/>
      <c r="P2" s="101"/>
      <c r="Q2" s="101"/>
      <c r="R2" s="67" t="s">
        <v>14</v>
      </c>
      <c r="S2" s="101" t="str">
        <f>Bilgiler!D5</f>
        <v>5/F</v>
      </c>
      <c r="T2" s="101"/>
      <c r="U2" s="101"/>
      <c r="V2" s="101"/>
      <c r="W2" s="101"/>
      <c r="X2" s="103" t="s">
        <v>65</v>
      </c>
      <c r="Y2" s="103"/>
      <c r="Z2" s="103"/>
      <c r="AA2" s="103"/>
    </row>
    <row r="3" spans="1:27">
      <c r="A3" s="49"/>
      <c r="B3" s="49"/>
      <c r="C3" s="50" t="s">
        <v>42</v>
      </c>
      <c r="D3" s="101" t="str">
        <f>Bilgiler!D3</f>
        <v>2025-2026</v>
      </c>
      <c r="E3" s="101"/>
      <c r="F3" s="101"/>
      <c r="G3" s="101"/>
      <c r="H3" s="101"/>
      <c r="I3" s="101"/>
      <c r="J3" s="101"/>
      <c r="K3" s="49"/>
      <c r="L3" s="49"/>
      <c r="M3" s="49"/>
      <c r="N3" s="101" t="s">
        <v>29</v>
      </c>
      <c r="O3" s="101"/>
      <c r="P3" s="101"/>
      <c r="Q3" s="101"/>
      <c r="R3" s="67" t="s">
        <v>14</v>
      </c>
      <c r="S3" s="102" t="s">
        <v>55</v>
      </c>
      <c r="T3" s="102"/>
      <c r="U3" s="102"/>
      <c r="V3" s="102"/>
      <c r="W3" s="102"/>
      <c r="X3" s="103"/>
      <c r="Y3" s="103"/>
      <c r="Z3" s="103"/>
      <c r="AA3" s="103"/>
    </row>
    <row r="4" spans="1:27">
      <c r="A4" s="49"/>
      <c r="B4" s="49"/>
      <c r="C4" s="50" t="s">
        <v>43</v>
      </c>
      <c r="D4" s="101" t="str">
        <f>Bilgiler!D4</f>
        <v>TÜRKÇE</v>
      </c>
      <c r="E4" s="101"/>
      <c r="F4" s="101"/>
      <c r="G4" s="101"/>
      <c r="H4" s="101"/>
      <c r="I4" s="101"/>
      <c r="J4" s="101"/>
      <c r="K4" s="49"/>
      <c r="L4" s="49"/>
      <c r="M4" s="49"/>
      <c r="N4" s="101" t="s">
        <v>10</v>
      </c>
      <c r="O4" s="101"/>
      <c r="P4" s="101"/>
      <c r="Q4" s="101"/>
      <c r="R4" s="67" t="s">
        <v>14</v>
      </c>
      <c r="S4" s="102" t="s">
        <v>31</v>
      </c>
      <c r="T4" s="102"/>
      <c r="U4" s="102"/>
      <c r="V4" s="102"/>
      <c r="W4" s="102"/>
      <c r="X4" s="103"/>
      <c r="Y4" s="103"/>
      <c r="Z4" s="103"/>
      <c r="AA4" s="103"/>
    </row>
    <row r="5" spans="1:27">
      <c r="A5" s="49"/>
      <c r="B5" s="49"/>
      <c r="C5" s="50" t="s">
        <v>0</v>
      </c>
      <c r="D5" s="101" t="str">
        <f>Bilgiler!D6</f>
        <v>Engin YAZAN</v>
      </c>
      <c r="E5" s="101"/>
      <c r="F5" s="101"/>
      <c r="G5" s="101"/>
      <c r="H5" s="101"/>
      <c r="I5" s="101"/>
      <c r="J5" s="101"/>
      <c r="K5" s="49"/>
      <c r="L5" s="49"/>
      <c r="M5" s="49"/>
      <c r="N5" s="101" t="s">
        <v>11</v>
      </c>
      <c r="O5" s="101"/>
      <c r="P5" s="101"/>
      <c r="Q5" s="101"/>
      <c r="R5" s="67" t="s">
        <v>14</v>
      </c>
      <c r="S5" s="105"/>
      <c r="T5" s="102"/>
      <c r="U5" s="102"/>
      <c r="V5" s="102"/>
      <c r="W5" s="102"/>
      <c r="X5" s="103"/>
      <c r="Y5" s="103"/>
      <c r="Z5" s="103"/>
      <c r="AA5" s="103"/>
    </row>
    <row r="6" spans="1:27" ht="15" thickBot="1">
      <c r="A6" s="49"/>
      <c r="B6" s="49"/>
      <c r="C6" s="49"/>
      <c r="D6" s="49"/>
      <c r="E6" s="49"/>
      <c r="F6" s="49"/>
      <c r="G6" s="49"/>
      <c r="H6" s="49"/>
      <c r="I6" s="49"/>
      <c r="J6" s="49"/>
      <c r="K6" s="49"/>
      <c r="L6" s="49"/>
      <c r="M6" s="49"/>
      <c r="N6" s="49"/>
      <c r="O6" s="49"/>
      <c r="P6" s="49"/>
      <c r="Q6" s="49"/>
      <c r="R6" s="49"/>
      <c r="S6" s="49"/>
      <c r="T6" s="49"/>
      <c r="U6" s="49"/>
      <c r="V6" s="49"/>
      <c r="W6" s="49"/>
      <c r="X6" s="104"/>
      <c r="Y6" s="104"/>
      <c r="Z6" s="104"/>
      <c r="AA6" s="104"/>
    </row>
    <row r="7" spans="1:27" ht="15" thickTop="1">
      <c r="A7" s="106" t="s">
        <v>1</v>
      </c>
      <c r="B7" s="107"/>
      <c r="C7" s="107"/>
      <c r="D7" s="108"/>
      <c r="E7" s="161" t="s">
        <v>2</v>
      </c>
      <c r="F7" s="161"/>
      <c r="G7" s="161"/>
      <c r="H7" s="161"/>
      <c r="I7" s="161"/>
      <c r="J7" s="161"/>
      <c r="K7" s="161"/>
      <c r="L7" s="161"/>
      <c r="M7" s="161"/>
      <c r="N7" s="161"/>
      <c r="O7" s="161"/>
      <c r="P7" s="161"/>
      <c r="Q7" s="161"/>
      <c r="R7" s="161"/>
      <c r="S7" s="161"/>
      <c r="T7" s="161"/>
      <c r="U7" s="161"/>
      <c r="V7" s="161"/>
      <c r="W7" s="161"/>
      <c r="X7" s="161"/>
      <c r="Y7" s="161" t="s">
        <v>4</v>
      </c>
      <c r="Z7" s="161"/>
      <c r="AA7" s="161"/>
    </row>
    <row r="8" spans="1:27" ht="40.200000000000003" thickBot="1">
      <c r="A8" s="6" t="s">
        <v>6</v>
      </c>
      <c r="B8" s="7" t="s">
        <v>7</v>
      </c>
      <c r="C8" s="7" t="s">
        <v>34</v>
      </c>
      <c r="D8" s="7" t="s">
        <v>33</v>
      </c>
      <c r="E8" s="36">
        <v>1</v>
      </c>
      <c r="F8" s="36">
        <v>2</v>
      </c>
      <c r="G8" s="36">
        <v>3</v>
      </c>
      <c r="H8" s="36">
        <v>4</v>
      </c>
      <c r="I8" s="36">
        <v>5</v>
      </c>
      <c r="J8" s="36">
        <v>6</v>
      </c>
      <c r="K8" s="36">
        <v>7</v>
      </c>
      <c r="L8" s="36">
        <v>8</v>
      </c>
      <c r="M8" s="36">
        <v>9</v>
      </c>
      <c r="N8" s="36">
        <v>10</v>
      </c>
      <c r="O8" s="36">
        <v>11</v>
      </c>
      <c r="P8" s="36">
        <v>12</v>
      </c>
      <c r="Q8" s="36">
        <v>13</v>
      </c>
      <c r="R8" s="36">
        <v>14</v>
      </c>
      <c r="S8" s="36">
        <v>15</v>
      </c>
      <c r="T8" s="36">
        <v>16</v>
      </c>
      <c r="U8" s="36">
        <v>17</v>
      </c>
      <c r="V8" s="36">
        <v>18</v>
      </c>
      <c r="W8" s="36">
        <v>19</v>
      </c>
      <c r="X8" s="36">
        <v>20</v>
      </c>
      <c r="Y8" s="8" t="s">
        <v>3</v>
      </c>
      <c r="Z8" s="8" t="s">
        <v>64</v>
      </c>
      <c r="AA8" s="61" t="s">
        <v>35</v>
      </c>
    </row>
    <row r="9" spans="1:27" ht="16.2" thickBot="1">
      <c r="A9" s="65">
        <v>1</v>
      </c>
      <c r="B9" s="75"/>
      <c r="C9" s="85" t="s">
        <v>78</v>
      </c>
      <c r="D9" s="76"/>
      <c r="E9" s="29">
        <v>10</v>
      </c>
      <c r="F9" s="29">
        <v>10</v>
      </c>
      <c r="G9" s="29">
        <v>9</v>
      </c>
      <c r="H9" s="29">
        <v>12</v>
      </c>
      <c r="I9" s="29">
        <v>14</v>
      </c>
      <c r="J9" s="29">
        <v>0</v>
      </c>
      <c r="K9" s="29">
        <v>23</v>
      </c>
      <c r="L9" s="29"/>
      <c r="M9" s="29"/>
      <c r="N9" s="29"/>
      <c r="O9" s="29"/>
      <c r="P9" s="29"/>
      <c r="Q9" s="29"/>
      <c r="R9" s="29"/>
      <c r="S9" s="29"/>
      <c r="T9" s="29"/>
      <c r="U9" s="29"/>
      <c r="V9" s="29"/>
      <c r="W9" s="29"/>
      <c r="X9" s="29"/>
      <c r="Y9" s="37" t="e">
        <f>IF(AA9="G","",IF(#REF!="","",SUM(E9:X9)))</f>
        <v>#REF!</v>
      </c>
      <c r="Z9" s="37" t="e">
        <f>IF(SUM(E9:X9)="","",IF(Y9&lt;70,"BAŞARISIZ",IF(Y9&lt;=100,"BAŞARILI","")))</f>
        <v>#REF!</v>
      </c>
      <c r="AA9" s="58"/>
    </row>
    <row r="10" spans="1:27" ht="23.4" thickBot="1">
      <c r="A10" s="65">
        <v>2</v>
      </c>
      <c r="B10" s="75"/>
      <c r="C10" s="86" t="s">
        <v>79</v>
      </c>
      <c r="D10" s="76"/>
      <c r="E10" s="29">
        <v>10</v>
      </c>
      <c r="F10" s="29">
        <v>10</v>
      </c>
      <c r="G10" s="29">
        <v>9</v>
      </c>
      <c r="H10" s="29">
        <v>8</v>
      </c>
      <c r="I10" s="29">
        <v>14</v>
      </c>
      <c r="J10" s="29">
        <v>0</v>
      </c>
      <c r="K10" s="29">
        <v>20</v>
      </c>
      <c r="L10" s="29"/>
      <c r="M10" s="29"/>
      <c r="N10" s="29"/>
      <c r="O10" s="29"/>
      <c r="P10" s="29"/>
      <c r="Q10" s="29"/>
      <c r="R10" s="29"/>
      <c r="S10" s="29"/>
      <c r="T10" s="29"/>
      <c r="U10" s="29"/>
      <c r="V10" s="29"/>
      <c r="W10" s="29"/>
      <c r="X10" s="29"/>
      <c r="Y10" s="37">
        <f t="shared" ref="Y10:Y42" si="0">IF(AA10="G","",IF(C9="","",SUM(E10:X10)))</f>
        <v>71</v>
      </c>
      <c r="Z10" s="37" t="str">
        <f t="shared" ref="Z10:Z42" si="1">IF(SUM(E10:X10)="","",IF(Y10&lt;70,"BAŞARISIZ",IF(Y10&lt;=100,"BAŞARILI","")))</f>
        <v>BAŞARILI</v>
      </c>
      <c r="AA10" s="58"/>
    </row>
    <row r="11" spans="1:27" ht="23.4" thickBot="1">
      <c r="A11" s="65">
        <v>3</v>
      </c>
      <c r="B11" s="75"/>
      <c r="C11" s="86" t="s">
        <v>80</v>
      </c>
      <c r="D11" s="76"/>
      <c r="E11" s="29">
        <v>10</v>
      </c>
      <c r="F11" s="29">
        <v>10</v>
      </c>
      <c r="G11" s="29">
        <v>9</v>
      </c>
      <c r="H11" s="29">
        <v>12</v>
      </c>
      <c r="I11" s="29">
        <v>14</v>
      </c>
      <c r="J11" s="29">
        <v>0</v>
      </c>
      <c r="K11" s="29">
        <v>20</v>
      </c>
      <c r="L11" s="29"/>
      <c r="M11" s="29"/>
      <c r="N11" s="29"/>
      <c r="O11" s="29"/>
      <c r="P11" s="29"/>
      <c r="Q11" s="29"/>
      <c r="R11" s="29"/>
      <c r="S11" s="29"/>
      <c r="T11" s="29"/>
      <c r="U11" s="29"/>
      <c r="V11" s="29"/>
      <c r="W11" s="29"/>
      <c r="X11" s="29"/>
      <c r="Y11" s="37">
        <f t="shared" si="0"/>
        <v>75</v>
      </c>
      <c r="Z11" s="37" t="str">
        <f t="shared" si="1"/>
        <v>BAŞARILI</v>
      </c>
      <c r="AA11" s="58"/>
    </row>
    <row r="12" spans="1:27" ht="16.2" thickBot="1">
      <c r="A12" s="65">
        <v>4</v>
      </c>
      <c r="B12" s="75"/>
      <c r="C12" s="86" t="s">
        <v>81</v>
      </c>
      <c r="D12" s="76"/>
      <c r="E12" s="29">
        <v>10</v>
      </c>
      <c r="F12" s="29">
        <v>10</v>
      </c>
      <c r="G12" s="29">
        <v>6</v>
      </c>
      <c r="H12" s="29">
        <v>8</v>
      </c>
      <c r="I12" s="29">
        <v>12</v>
      </c>
      <c r="J12" s="29">
        <v>0</v>
      </c>
      <c r="K12" s="29">
        <v>18</v>
      </c>
      <c r="L12" s="29"/>
      <c r="M12" s="29"/>
      <c r="N12" s="29"/>
      <c r="O12" s="29"/>
      <c r="P12" s="29"/>
      <c r="Q12" s="29"/>
      <c r="R12" s="29"/>
      <c r="S12" s="29"/>
      <c r="T12" s="29"/>
      <c r="U12" s="29"/>
      <c r="V12" s="29"/>
      <c r="W12" s="29"/>
      <c r="X12" s="29"/>
      <c r="Y12" s="37">
        <f t="shared" si="0"/>
        <v>64</v>
      </c>
      <c r="Z12" s="37" t="str">
        <f t="shared" si="1"/>
        <v>BAŞARISIZ</v>
      </c>
      <c r="AA12" s="58"/>
    </row>
    <row r="13" spans="1:27" ht="16.2" thickBot="1">
      <c r="A13" s="65">
        <v>5</v>
      </c>
      <c r="B13" s="75"/>
      <c r="C13" s="86" t="s">
        <v>82</v>
      </c>
      <c r="D13" s="76"/>
      <c r="E13" s="29">
        <v>10</v>
      </c>
      <c r="F13" s="29">
        <v>10</v>
      </c>
      <c r="G13" s="29">
        <v>3</v>
      </c>
      <c r="H13" s="29">
        <v>8</v>
      </c>
      <c r="I13" s="29">
        <v>12</v>
      </c>
      <c r="J13" s="29">
        <v>0</v>
      </c>
      <c r="K13" s="29">
        <v>23</v>
      </c>
      <c r="L13" s="29"/>
      <c r="M13" s="29"/>
      <c r="N13" s="29"/>
      <c r="O13" s="29"/>
      <c r="P13" s="29"/>
      <c r="Q13" s="29"/>
      <c r="R13" s="29"/>
      <c r="S13" s="29"/>
      <c r="T13" s="29"/>
      <c r="U13" s="29"/>
      <c r="V13" s="29"/>
      <c r="W13" s="29"/>
      <c r="X13" s="29"/>
      <c r="Y13" s="37">
        <f t="shared" si="0"/>
        <v>66</v>
      </c>
      <c r="Z13" s="37" t="str">
        <f t="shared" si="1"/>
        <v>BAŞARISIZ</v>
      </c>
      <c r="AA13" s="58"/>
    </row>
    <row r="14" spans="1:27" ht="16.2" thickBot="1">
      <c r="A14" s="65">
        <v>6</v>
      </c>
      <c r="B14" s="75"/>
      <c r="C14" s="86" t="s">
        <v>83</v>
      </c>
      <c r="D14" s="76"/>
      <c r="E14" s="29">
        <v>10</v>
      </c>
      <c r="F14" s="29">
        <v>10</v>
      </c>
      <c r="G14" s="29">
        <v>9</v>
      </c>
      <c r="H14" s="29">
        <v>10</v>
      </c>
      <c r="I14" s="29">
        <v>12</v>
      </c>
      <c r="J14" s="29">
        <v>16</v>
      </c>
      <c r="K14" s="29">
        <v>15</v>
      </c>
      <c r="L14" s="29"/>
      <c r="M14" s="29"/>
      <c r="N14" s="29"/>
      <c r="O14" s="29"/>
      <c r="P14" s="29"/>
      <c r="Q14" s="29"/>
      <c r="R14" s="29"/>
      <c r="S14" s="29"/>
      <c r="T14" s="29"/>
      <c r="U14" s="29"/>
      <c r="V14" s="29"/>
      <c r="W14" s="29"/>
      <c r="X14" s="29"/>
      <c r="Y14" s="37">
        <f t="shared" si="0"/>
        <v>82</v>
      </c>
      <c r="Z14" s="37" t="str">
        <f t="shared" si="1"/>
        <v>BAŞARILI</v>
      </c>
      <c r="AA14" s="58"/>
    </row>
    <row r="15" spans="1:27" ht="16.2" thickBot="1">
      <c r="A15" s="65">
        <v>7</v>
      </c>
      <c r="B15" s="75"/>
      <c r="C15" s="86" t="s">
        <v>84</v>
      </c>
      <c r="D15" s="76"/>
      <c r="E15" s="29">
        <v>10</v>
      </c>
      <c r="F15" s="29">
        <v>10</v>
      </c>
      <c r="G15" s="29">
        <v>9</v>
      </c>
      <c r="H15" s="29">
        <v>10</v>
      </c>
      <c r="I15" s="29">
        <v>14</v>
      </c>
      <c r="J15" s="29">
        <v>0</v>
      </c>
      <c r="K15" s="29">
        <v>18</v>
      </c>
      <c r="L15" s="29"/>
      <c r="M15" s="29"/>
      <c r="N15" s="29"/>
      <c r="O15" s="29"/>
      <c r="P15" s="29"/>
      <c r="Q15" s="29"/>
      <c r="R15" s="29"/>
      <c r="S15" s="29"/>
      <c r="T15" s="29"/>
      <c r="U15" s="29"/>
      <c r="V15" s="29"/>
      <c r="W15" s="29"/>
      <c r="X15" s="29"/>
      <c r="Y15" s="37">
        <f t="shared" si="0"/>
        <v>71</v>
      </c>
      <c r="Z15" s="37" t="str">
        <f t="shared" si="1"/>
        <v>BAŞARILI</v>
      </c>
      <c r="AA15" s="58"/>
    </row>
    <row r="16" spans="1:27" ht="23.4" thickBot="1">
      <c r="A16" s="65">
        <v>8</v>
      </c>
      <c r="B16" s="75"/>
      <c r="C16" s="86" t="s">
        <v>85</v>
      </c>
      <c r="D16" s="76"/>
      <c r="E16" s="29">
        <v>10</v>
      </c>
      <c r="F16" s="29">
        <v>10</v>
      </c>
      <c r="G16" s="29">
        <v>9</v>
      </c>
      <c r="H16" s="29">
        <v>10</v>
      </c>
      <c r="I16" s="29">
        <v>14</v>
      </c>
      <c r="J16" s="29">
        <v>16</v>
      </c>
      <c r="K16" s="29">
        <v>20</v>
      </c>
      <c r="L16" s="29"/>
      <c r="M16" s="29"/>
      <c r="N16" s="29"/>
      <c r="O16" s="29"/>
      <c r="P16" s="29"/>
      <c r="Q16" s="29"/>
      <c r="R16" s="29"/>
      <c r="S16" s="29"/>
      <c r="T16" s="29"/>
      <c r="U16" s="29"/>
      <c r="V16" s="29"/>
      <c r="W16" s="29"/>
      <c r="X16" s="29"/>
      <c r="Y16" s="37">
        <f t="shared" si="0"/>
        <v>89</v>
      </c>
      <c r="Z16" s="37" t="str">
        <f t="shared" si="1"/>
        <v>BAŞARILI</v>
      </c>
      <c r="AA16" s="58"/>
    </row>
    <row r="17" spans="1:27" ht="23.4" thickBot="1">
      <c r="A17" s="65">
        <v>9</v>
      </c>
      <c r="B17" s="75"/>
      <c r="C17" s="86" t="s">
        <v>86</v>
      </c>
      <c r="D17" s="76"/>
      <c r="E17" s="29">
        <v>10</v>
      </c>
      <c r="F17" s="29">
        <v>10</v>
      </c>
      <c r="G17" s="29">
        <v>6</v>
      </c>
      <c r="H17" s="29">
        <v>12</v>
      </c>
      <c r="I17" s="29">
        <v>14</v>
      </c>
      <c r="J17" s="29">
        <v>16</v>
      </c>
      <c r="K17" s="29">
        <v>15</v>
      </c>
      <c r="L17" s="29"/>
      <c r="M17" s="29"/>
      <c r="N17" s="29"/>
      <c r="O17" s="29"/>
      <c r="P17" s="29"/>
      <c r="Q17" s="29"/>
      <c r="R17" s="29"/>
      <c r="S17" s="29"/>
      <c r="T17" s="29"/>
      <c r="U17" s="29"/>
      <c r="V17" s="29"/>
      <c r="W17" s="29"/>
      <c r="X17" s="29"/>
      <c r="Y17" s="37">
        <f t="shared" si="0"/>
        <v>83</v>
      </c>
      <c r="Z17" s="37" t="str">
        <f t="shared" si="1"/>
        <v>BAŞARILI</v>
      </c>
      <c r="AA17" s="58"/>
    </row>
    <row r="18" spans="1:27" ht="16.2" thickBot="1">
      <c r="A18" s="65">
        <v>10</v>
      </c>
      <c r="B18" s="75"/>
      <c r="C18" s="86" t="s">
        <v>87</v>
      </c>
      <c r="D18" s="76"/>
      <c r="E18" s="29">
        <v>10</v>
      </c>
      <c r="F18" s="29">
        <v>10</v>
      </c>
      <c r="G18" s="29">
        <v>6</v>
      </c>
      <c r="H18" s="29">
        <v>12</v>
      </c>
      <c r="I18" s="29">
        <v>14</v>
      </c>
      <c r="J18" s="29">
        <v>16</v>
      </c>
      <c r="K18" s="29">
        <v>20</v>
      </c>
      <c r="L18" s="29"/>
      <c r="M18" s="29"/>
      <c r="N18" s="29"/>
      <c r="O18" s="29"/>
      <c r="P18" s="29"/>
      <c r="Q18" s="29"/>
      <c r="R18" s="29"/>
      <c r="S18" s="29"/>
      <c r="T18" s="29"/>
      <c r="U18" s="29"/>
      <c r="V18" s="29"/>
      <c r="W18" s="29"/>
      <c r="X18" s="29"/>
      <c r="Y18" s="37">
        <f t="shared" si="0"/>
        <v>88</v>
      </c>
      <c r="Z18" s="37" t="str">
        <f t="shared" si="1"/>
        <v>BAŞARILI</v>
      </c>
      <c r="AA18" s="58"/>
    </row>
    <row r="19" spans="1:27" ht="16.2" thickBot="1">
      <c r="A19" s="65">
        <v>11</v>
      </c>
      <c r="B19" s="75"/>
      <c r="C19" s="86" t="s">
        <v>88</v>
      </c>
      <c r="D19" s="76"/>
      <c r="E19" s="29">
        <v>10</v>
      </c>
      <c r="F19" s="29">
        <v>10</v>
      </c>
      <c r="G19" s="29">
        <v>6</v>
      </c>
      <c r="H19" s="29">
        <v>10</v>
      </c>
      <c r="I19" s="29">
        <v>14</v>
      </c>
      <c r="J19" s="29">
        <v>0</v>
      </c>
      <c r="K19" s="29">
        <v>16</v>
      </c>
      <c r="L19" s="29"/>
      <c r="M19" s="29"/>
      <c r="N19" s="29"/>
      <c r="O19" s="29"/>
      <c r="P19" s="29"/>
      <c r="Q19" s="29"/>
      <c r="R19" s="29"/>
      <c r="S19" s="29"/>
      <c r="T19" s="29"/>
      <c r="U19" s="29"/>
      <c r="V19" s="29"/>
      <c r="W19" s="29"/>
      <c r="X19" s="29"/>
      <c r="Y19" s="37">
        <f t="shared" si="0"/>
        <v>66</v>
      </c>
      <c r="Z19" s="37" t="str">
        <f t="shared" si="1"/>
        <v>BAŞARISIZ</v>
      </c>
      <c r="AA19" s="58"/>
    </row>
    <row r="20" spans="1:27" ht="16.2" thickBot="1">
      <c r="A20" s="65">
        <v>12</v>
      </c>
      <c r="B20" s="75"/>
      <c r="C20" s="86" t="s">
        <v>89</v>
      </c>
      <c r="D20" s="76"/>
      <c r="E20" s="29">
        <v>10</v>
      </c>
      <c r="F20" s="29">
        <v>10</v>
      </c>
      <c r="G20" s="29">
        <v>3</v>
      </c>
      <c r="H20" s="29">
        <v>4</v>
      </c>
      <c r="I20" s="29">
        <v>14</v>
      </c>
      <c r="J20" s="29">
        <v>15</v>
      </c>
      <c r="K20" s="29">
        <v>16</v>
      </c>
      <c r="L20" s="29"/>
      <c r="M20" s="29"/>
      <c r="N20" s="29"/>
      <c r="O20" s="29"/>
      <c r="P20" s="29"/>
      <c r="Q20" s="29"/>
      <c r="R20" s="29"/>
      <c r="S20" s="29"/>
      <c r="T20" s="29"/>
      <c r="U20" s="29"/>
      <c r="V20" s="29"/>
      <c r="W20" s="29"/>
      <c r="X20" s="29"/>
      <c r="Y20" s="37">
        <f t="shared" si="0"/>
        <v>72</v>
      </c>
      <c r="Z20" s="37" t="str">
        <f t="shared" si="1"/>
        <v>BAŞARILI</v>
      </c>
      <c r="AA20" s="58"/>
    </row>
    <row r="21" spans="1:27" ht="16.2" thickBot="1">
      <c r="A21" s="65">
        <v>13</v>
      </c>
      <c r="B21" s="75"/>
      <c r="C21" s="86" t="s">
        <v>90</v>
      </c>
      <c r="D21" s="76"/>
      <c r="E21" s="29">
        <v>10</v>
      </c>
      <c r="F21" s="29">
        <v>10</v>
      </c>
      <c r="G21" s="29">
        <v>9</v>
      </c>
      <c r="H21" s="29">
        <v>10</v>
      </c>
      <c r="I21" s="29">
        <v>12</v>
      </c>
      <c r="J21" s="29">
        <v>5</v>
      </c>
      <c r="K21" s="29">
        <v>18</v>
      </c>
      <c r="L21" s="29"/>
      <c r="M21" s="29"/>
      <c r="N21" s="29"/>
      <c r="O21" s="29"/>
      <c r="P21" s="29"/>
      <c r="Q21" s="29"/>
      <c r="R21" s="29"/>
      <c r="S21" s="29"/>
      <c r="T21" s="29"/>
      <c r="U21" s="29"/>
      <c r="V21" s="29"/>
      <c r="W21" s="29"/>
      <c r="X21" s="29"/>
      <c r="Y21" s="37">
        <f t="shared" si="0"/>
        <v>74</v>
      </c>
      <c r="Z21" s="37" t="str">
        <f t="shared" si="1"/>
        <v>BAŞARILI</v>
      </c>
      <c r="AA21" s="58"/>
    </row>
    <row r="22" spans="1:27" ht="23.4" thickBot="1">
      <c r="A22" s="65">
        <v>14</v>
      </c>
      <c r="B22" s="75"/>
      <c r="C22" s="86" t="s">
        <v>91</v>
      </c>
      <c r="D22" s="76"/>
      <c r="E22" s="29">
        <v>10</v>
      </c>
      <c r="F22" s="29">
        <v>10</v>
      </c>
      <c r="G22" s="29">
        <v>6</v>
      </c>
      <c r="H22" s="29">
        <v>8</v>
      </c>
      <c r="I22" s="29">
        <v>12</v>
      </c>
      <c r="J22" s="29">
        <v>0</v>
      </c>
      <c r="K22" s="29">
        <v>15</v>
      </c>
      <c r="L22" s="29"/>
      <c r="M22" s="29"/>
      <c r="N22" s="29"/>
      <c r="O22" s="29"/>
      <c r="P22" s="29"/>
      <c r="Q22" s="29"/>
      <c r="R22" s="29"/>
      <c r="S22" s="29"/>
      <c r="T22" s="29"/>
      <c r="U22" s="29"/>
      <c r="V22" s="29"/>
      <c r="W22" s="29"/>
      <c r="X22" s="29"/>
      <c r="Y22" s="37">
        <f t="shared" si="0"/>
        <v>61</v>
      </c>
      <c r="Z22" s="37" t="str">
        <f t="shared" si="1"/>
        <v>BAŞARISIZ</v>
      </c>
      <c r="AA22" s="58"/>
    </row>
    <row r="23" spans="1:27" ht="16.2" thickBot="1">
      <c r="A23" s="65">
        <v>15</v>
      </c>
      <c r="B23" s="75"/>
      <c r="C23" s="86" t="s">
        <v>92</v>
      </c>
      <c r="D23" s="76"/>
      <c r="E23" s="29">
        <v>10</v>
      </c>
      <c r="F23" s="29">
        <v>10</v>
      </c>
      <c r="G23" s="29">
        <v>9</v>
      </c>
      <c r="H23" s="29">
        <v>4</v>
      </c>
      <c r="I23" s="29">
        <v>14</v>
      </c>
      <c r="J23" s="29">
        <v>16</v>
      </c>
      <c r="K23" s="29">
        <v>20</v>
      </c>
      <c r="L23" s="29"/>
      <c r="M23" s="29"/>
      <c r="N23" s="29"/>
      <c r="O23" s="29"/>
      <c r="P23" s="29"/>
      <c r="Q23" s="29"/>
      <c r="R23" s="29"/>
      <c r="S23" s="29"/>
      <c r="T23" s="29"/>
      <c r="U23" s="29"/>
      <c r="V23" s="29"/>
      <c r="W23" s="29"/>
      <c r="X23" s="29"/>
      <c r="Y23" s="37">
        <f t="shared" si="0"/>
        <v>83</v>
      </c>
      <c r="Z23" s="37" t="str">
        <f t="shared" si="1"/>
        <v>BAŞARILI</v>
      </c>
      <c r="AA23" s="58"/>
    </row>
    <row r="24" spans="1:27" ht="16.2" thickBot="1">
      <c r="A24" s="65">
        <v>16</v>
      </c>
      <c r="B24" s="75"/>
      <c r="C24" s="86" t="s">
        <v>93</v>
      </c>
      <c r="D24" s="76"/>
      <c r="E24" s="29">
        <v>10</v>
      </c>
      <c r="F24" s="29">
        <v>10</v>
      </c>
      <c r="G24" s="29">
        <v>6</v>
      </c>
      <c r="H24" s="29">
        <v>12</v>
      </c>
      <c r="I24" s="29">
        <v>14</v>
      </c>
      <c r="J24" s="29">
        <v>16</v>
      </c>
      <c r="K24" s="29">
        <v>17</v>
      </c>
      <c r="L24" s="29"/>
      <c r="M24" s="29"/>
      <c r="N24" s="29"/>
      <c r="O24" s="29"/>
      <c r="P24" s="29"/>
      <c r="Q24" s="29"/>
      <c r="R24" s="29"/>
      <c r="S24" s="29"/>
      <c r="T24" s="29"/>
      <c r="U24" s="29"/>
      <c r="V24" s="29"/>
      <c r="W24" s="29"/>
      <c r="X24" s="29"/>
      <c r="Y24" s="37">
        <f t="shared" si="0"/>
        <v>85</v>
      </c>
      <c r="Z24" s="37" t="str">
        <f t="shared" si="1"/>
        <v>BAŞARILI</v>
      </c>
      <c r="AA24" s="58"/>
    </row>
    <row r="25" spans="1:27" ht="16.2" thickBot="1">
      <c r="A25" s="65">
        <v>17</v>
      </c>
      <c r="B25" s="75"/>
      <c r="C25" s="86" t="s">
        <v>94</v>
      </c>
      <c r="D25" s="76"/>
      <c r="E25" s="29">
        <v>10</v>
      </c>
      <c r="F25" s="29">
        <v>10</v>
      </c>
      <c r="G25" s="29">
        <v>3</v>
      </c>
      <c r="H25" s="29">
        <v>10</v>
      </c>
      <c r="I25" s="29">
        <v>12</v>
      </c>
      <c r="J25" s="29">
        <v>16</v>
      </c>
      <c r="K25" s="29">
        <v>20</v>
      </c>
      <c r="L25" s="29"/>
      <c r="M25" s="29"/>
      <c r="N25" s="29"/>
      <c r="O25" s="29"/>
      <c r="P25" s="29"/>
      <c r="Q25" s="29"/>
      <c r="R25" s="29"/>
      <c r="S25" s="29"/>
      <c r="T25" s="29"/>
      <c r="U25" s="29"/>
      <c r="V25" s="29"/>
      <c r="W25" s="29"/>
      <c r="X25" s="29"/>
      <c r="Y25" s="37">
        <f t="shared" si="0"/>
        <v>81</v>
      </c>
      <c r="Z25" s="37" t="str">
        <f t="shared" si="1"/>
        <v>BAŞARILI</v>
      </c>
      <c r="AA25" s="58"/>
    </row>
    <row r="26" spans="1:27" ht="16.2" thickBot="1">
      <c r="A26" s="65">
        <v>18</v>
      </c>
      <c r="B26" s="75"/>
      <c r="C26" s="86" t="s">
        <v>95</v>
      </c>
      <c r="D26" s="76"/>
      <c r="E26" s="29">
        <v>10</v>
      </c>
      <c r="F26" s="29">
        <v>10</v>
      </c>
      <c r="G26" s="29">
        <v>9</v>
      </c>
      <c r="H26" s="29">
        <v>10</v>
      </c>
      <c r="I26" s="29">
        <v>14</v>
      </c>
      <c r="J26" s="29">
        <v>0</v>
      </c>
      <c r="K26" s="29">
        <v>15</v>
      </c>
      <c r="L26" s="29"/>
      <c r="M26" s="29"/>
      <c r="N26" s="29"/>
      <c r="O26" s="29"/>
      <c r="P26" s="29"/>
      <c r="Q26" s="29"/>
      <c r="R26" s="29"/>
      <c r="S26" s="29"/>
      <c r="T26" s="29"/>
      <c r="U26" s="29"/>
      <c r="V26" s="29"/>
      <c r="W26" s="29"/>
      <c r="X26" s="29"/>
      <c r="Y26" s="37">
        <f t="shared" si="0"/>
        <v>68</v>
      </c>
      <c r="Z26" s="37" t="str">
        <f t="shared" si="1"/>
        <v>BAŞARISIZ</v>
      </c>
      <c r="AA26" s="58"/>
    </row>
    <row r="27" spans="1:27" ht="16.2" thickBot="1">
      <c r="A27" s="65">
        <v>19</v>
      </c>
      <c r="B27" s="75"/>
      <c r="C27" s="86" t="s">
        <v>96</v>
      </c>
      <c r="D27" s="76"/>
      <c r="E27" s="29">
        <v>0</v>
      </c>
      <c r="F27" s="29">
        <v>10</v>
      </c>
      <c r="G27" s="29">
        <v>6</v>
      </c>
      <c r="H27" s="29">
        <v>8</v>
      </c>
      <c r="I27" s="29">
        <v>14</v>
      </c>
      <c r="J27" s="29">
        <v>16</v>
      </c>
      <c r="K27" s="29">
        <v>18</v>
      </c>
      <c r="L27" s="29"/>
      <c r="M27" s="29"/>
      <c r="N27" s="29"/>
      <c r="O27" s="29"/>
      <c r="P27" s="29"/>
      <c r="Q27" s="29"/>
      <c r="R27" s="29"/>
      <c r="S27" s="29"/>
      <c r="T27" s="29"/>
      <c r="U27" s="29"/>
      <c r="V27" s="29"/>
      <c r="W27" s="29"/>
      <c r="X27" s="29"/>
      <c r="Y27" s="37">
        <f t="shared" si="0"/>
        <v>72</v>
      </c>
      <c r="Z27" s="37" t="str">
        <f t="shared" si="1"/>
        <v>BAŞARILI</v>
      </c>
      <c r="AA27" s="58"/>
    </row>
    <row r="28" spans="1:27" ht="23.4" thickBot="1">
      <c r="A28" s="65">
        <v>20</v>
      </c>
      <c r="B28" s="75"/>
      <c r="C28" s="86" t="s">
        <v>97</v>
      </c>
      <c r="D28" s="76"/>
      <c r="E28" s="29">
        <v>10</v>
      </c>
      <c r="F28" s="29">
        <v>10</v>
      </c>
      <c r="G28" s="29">
        <v>9</v>
      </c>
      <c r="H28" s="29">
        <v>12</v>
      </c>
      <c r="I28" s="29">
        <v>14</v>
      </c>
      <c r="J28" s="29">
        <v>0</v>
      </c>
      <c r="K28" s="29">
        <v>23</v>
      </c>
      <c r="L28" s="29"/>
      <c r="M28" s="29"/>
      <c r="N28" s="29"/>
      <c r="O28" s="29"/>
      <c r="P28" s="29"/>
      <c r="Q28" s="29"/>
      <c r="R28" s="29"/>
      <c r="S28" s="29"/>
      <c r="T28" s="29"/>
      <c r="U28" s="29"/>
      <c r="V28" s="29"/>
      <c r="W28" s="29"/>
      <c r="X28" s="29"/>
      <c r="Y28" s="37">
        <f t="shared" si="0"/>
        <v>78</v>
      </c>
      <c r="Z28" s="37" t="str">
        <f>IF(SUM(E28:X28)="","",IF(Y28&lt;70,"BAŞARISIZ",IF(Y28&lt;=100,"BAŞARILI","")))</f>
        <v>BAŞARILI</v>
      </c>
      <c r="AA28" s="58"/>
    </row>
    <row r="29" spans="1:27" ht="23.4" thickBot="1">
      <c r="A29" s="65">
        <v>21</v>
      </c>
      <c r="B29" s="75"/>
      <c r="C29" s="86" t="s">
        <v>98</v>
      </c>
      <c r="D29" s="76"/>
      <c r="E29" s="29">
        <v>10</v>
      </c>
      <c r="F29" s="29">
        <v>10</v>
      </c>
      <c r="G29" s="29">
        <v>3</v>
      </c>
      <c r="H29" s="29">
        <v>8</v>
      </c>
      <c r="I29" s="29">
        <v>14</v>
      </c>
      <c r="J29" s="29">
        <v>15</v>
      </c>
      <c r="K29" s="29">
        <v>18</v>
      </c>
      <c r="L29" s="29"/>
      <c r="M29" s="29"/>
      <c r="N29" s="29"/>
      <c r="O29" s="29"/>
      <c r="P29" s="29"/>
      <c r="Q29" s="29"/>
      <c r="R29" s="29"/>
      <c r="S29" s="29"/>
      <c r="T29" s="29"/>
      <c r="U29" s="29"/>
      <c r="V29" s="29"/>
      <c r="W29" s="29"/>
      <c r="X29" s="29"/>
      <c r="Y29" s="37">
        <f t="shared" si="0"/>
        <v>78</v>
      </c>
      <c r="Z29" s="37" t="str">
        <f t="shared" si="1"/>
        <v>BAŞARILI</v>
      </c>
      <c r="AA29" s="58"/>
    </row>
    <row r="30" spans="1:27" ht="16.2" thickBot="1">
      <c r="A30" s="65">
        <v>22</v>
      </c>
      <c r="B30" s="75"/>
      <c r="C30" s="86" t="s">
        <v>99</v>
      </c>
      <c r="D30" s="76"/>
      <c r="E30" s="29">
        <v>10</v>
      </c>
      <c r="F30" s="29">
        <v>10</v>
      </c>
      <c r="G30" s="29">
        <v>6</v>
      </c>
      <c r="H30" s="29">
        <v>6</v>
      </c>
      <c r="I30" s="29">
        <v>14</v>
      </c>
      <c r="J30" s="29">
        <v>15</v>
      </c>
      <c r="K30" s="29">
        <v>20</v>
      </c>
      <c r="L30" s="29"/>
      <c r="M30" s="29"/>
      <c r="N30" s="29"/>
      <c r="O30" s="29"/>
      <c r="P30" s="29"/>
      <c r="Q30" s="29"/>
      <c r="R30" s="29"/>
      <c r="S30" s="29"/>
      <c r="T30" s="29"/>
      <c r="U30" s="29"/>
      <c r="V30" s="29"/>
      <c r="W30" s="29"/>
      <c r="X30" s="29"/>
      <c r="Y30" s="37">
        <f t="shared" si="0"/>
        <v>81</v>
      </c>
      <c r="Z30" s="37" t="str">
        <f t="shared" si="1"/>
        <v>BAŞARILI</v>
      </c>
      <c r="AA30" s="58"/>
    </row>
    <row r="31" spans="1:27" ht="15" thickBot="1">
      <c r="A31" s="65">
        <v>23</v>
      </c>
      <c r="B31" s="77"/>
      <c r="C31" s="86" t="s">
        <v>100</v>
      </c>
      <c r="D31" s="77"/>
      <c r="E31" s="29">
        <v>10</v>
      </c>
      <c r="F31" s="29">
        <v>5</v>
      </c>
      <c r="G31" s="29">
        <v>6</v>
      </c>
      <c r="H31" s="29">
        <v>8</v>
      </c>
      <c r="I31" s="29">
        <v>14</v>
      </c>
      <c r="J31" s="29">
        <v>0</v>
      </c>
      <c r="K31" s="29">
        <v>13</v>
      </c>
      <c r="L31" s="29"/>
      <c r="M31" s="29"/>
      <c r="N31" s="29"/>
      <c r="O31" s="29"/>
      <c r="P31" s="29"/>
      <c r="Q31" s="29"/>
      <c r="R31" s="29"/>
      <c r="S31" s="29"/>
      <c r="T31" s="29"/>
      <c r="U31" s="29"/>
      <c r="V31" s="29"/>
      <c r="W31" s="29"/>
      <c r="X31" s="29"/>
      <c r="Y31" s="37">
        <f t="shared" si="0"/>
        <v>56</v>
      </c>
      <c r="Z31" s="37" t="str">
        <f t="shared" si="1"/>
        <v>BAŞARISIZ</v>
      </c>
      <c r="AA31" s="58"/>
    </row>
    <row r="32" spans="1:27" ht="15" thickBot="1">
      <c r="A32" s="65">
        <v>24</v>
      </c>
      <c r="B32" s="77"/>
      <c r="C32" s="86" t="s">
        <v>101</v>
      </c>
      <c r="D32" s="77"/>
      <c r="E32" s="29">
        <v>10</v>
      </c>
      <c r="F32" s="29">
        <v>10</v>
      </c>
      <c r="G32" s="29">
        <v>6</v>
      </c>
      <c r="H32" s="29">
        <v>6</v>
      </c>
      <c r="I32" s="29">
        <v>12</v>
      </c>
      <c r="J32" s="29">
        <v>16</v>
      </c>
      <c r="K32" s="29">
        <v>20</v>
      </c>
      <c r="L32" s="29"/>
      <c r="M32" s="29"/>
      <c r="N32" s="29"/>
      <c r="O32" s="29"/>
      <c r="P32" s="29"/>
      <c r="Q32" s="29"/>
      <c r="R32" s="29"/>
      <c r="S32" s="29"/>
      <c r="T32" s="29"/>
      <c r="U32" s="29"/>
      <c r="V32" s="29"/>
      <c r="W32" s="29"/>
      <c r="X32" s="29"/>
      <c r="Y32" s="37">
        <f t="shared" si="0"/>
        <v>80</v>
      </c>
      <c r="Z32" s="37" t="str">
        <f t="shared" si="1"/>
        <v>BAŞARILI</v>
      </c>
      <c r="AA32" s="58"/>
    </row>
    <row r="33" spans="1:27" ht="15" thickBot="1">
      <c r="A33" s="65">
        <v>25</v>
      </c>
      <c r="B33" s="77"/>
      <c r="C33" s="86" t="s">
        <v>102</v>
      </c>
      <c r="D33" s="77"/>
      <c r="E33" s="29">
        <v>10</v>
      </c>
      <c r="F33" s="29">
        <v>10</v>
      </c>
      <c r="G33" s="29">
        <v>9</v>
      </c>
      <c r="H33" s="29">
        <v>14</v>
      </c>
      <c r="I33" s="29">
        <v>14</v>
      </c>
      <c r="J33" s="29">
        <v>16</v>
      </c>
      <c r="K33" s="29">
        <v>20</v>
      </c>
      <c r="L33" s="29"/>
      <c r="M33" s="29"/>
      <c r="N33" s="29"/>
      <c r="O33" s="29"/>
      <c r="P33" s="29"/>
      <c r="Q33" s="29"/>
      <c r="R33" s="29"/>
      <c r="S33" s="29"/>
      <c r="T33" s="29"/>
      <c r="U33" s="29"/>
      <c r="V33" s="29"/>
      <c r="W33" s="29"/>
      <c r="X33" s="29"/>
      <c r="Y33" s="37">
        <f t="shared" si="0"/>
        <v>93</v>
      </c>
      <c r="Z33" s="37" t="str">
        <f t="shared" si="1"/>
        <v>BAŞARILI</v>
      </c>
      <c r="AA33" s="58"/>
    </row>
    <row r="34" spans="1:27" ht="15" thickBot="1">
      <c r="A34" s="65">
        <v>26</v>
      </c>
      <c r="B34" s="77"/>
      <c r="C34" s="86"/>
      <c r="D34" s="77"/>
      <c r="E34" s="29"/>
      <c r="F34" s="29"/>
      <c r="G34" s="29"/>
      <c r="H34" s="29"/>
      <c r="I34" s="29"/>
      <c r="J34" s="29"/>
      <c r="K34" s="29"/>
      <c r="L34" s="29"/>
      <c r="M34" s="29"/>
      <c r="N34" s="29"/>
      <c r="O34" s="29"/>
      <c r="P34" s="29"/>
      <c r="Q34" s="29"/>
      <c r="R34" s="29"/>
      <c r="S34" s="29"/>
      <c r="T34" s="29"/>
      <c r="U34" s="29"/>
      <c r="V34" s="29"/>
      <c r="W34" s="29"/>
      <c r="X34" s="29"/>
      <c r="Y34" s="37">
        <f t="shared" si="0"/>
        <v>0</v>
      </c>
      <c r="Z34" s="37" t="str">
        <f t="shared" si="1"/>
        <v>BAŞARISIZ</v>
      </c>
      <c r="AA34" s="58"/>
    </row>
    <row r="35" spans="1:27" ht="23.4" thickBot="1">
      <c r="A35" s="65">
        <v>27</v>
      </c>
      <c r="B35" s="77"/>
      <c r="C35" s="86" t="s">
        <v>104</v>
      </c>
      <c r="D35" s="77"/>
      <c r="E35" s="29"/>
      <c r="F35" s="29"/>
      <c r="G35" s="29"/>
      <c r="H35" s="29"/>
      <c r="I35" s="29"/>
      <c r="J35" s="29"/>
      <c r="K35" s="29"/>
      <c r="L35" s="29"/>
      <c r="M35" s="29"/>
      <c r="N35" s="29"/>
      <c r="O35" s="29"/>
      <c r="P35" s="29"/>
      <c r="Q35" s="29"/>
      <c r="R35" s="29"/>
      <c r="S35" s="29"/>
      <c r="T35" s="29"/>
      <c r="U35" s="29"/>
      <c r="V35" s="29"/>
      <c r="W35" s="29"/>
      <c r="X35" s="29"/>
      <c r="Y35" s="37" t="str">
        <f t="shared" si="0"/>
        <v/>
      </c>
      <c r="Z35" s="37" t="str">
        <f t="shared" si="1"/>
        <v/>
      </c>
      <c r="AA35" s="58"/>
    </row>
    <row r="36" spans="1:27" ht="23.4" thickBot="1">
      <c r="A36" s="65">
        <v>28</v>
      </c>
      <c r="B36" s="77"/>
      <c r="C36" s="86" t="s">
        <v>105</v>
      </c>
      <c r="D36" s="77"/>
      <c r="E36" s="29">
        <v>10</v>
      </c>
      <c r="F36" s="29">
        <v>10</v>
      </c>
      <c r="G36" s="29">
        <v>9</v>
      </c>
      <c r="H36" s="29">
        <v>12</v>
      </c>
      <c r="I36" s="29">
        <v>14</v>
      </c>
      <c r="J36" s="29">
        <v>15</v>
      </c>
      <c r="K36" s="29">
        <v>25</v>
      </c>
      <c r="L36" s="29"/>
      <c r="M36" s="29"/>
      <c r="N36" s="29"/>
      <c r="O36" s="29"/>
      <c r="P36" s="29"/>
      <c r="Q36" s="29"/>
      <c r="R36" s="29"/>
      <c r="S36" s="29"/>
      <c r="T36" s="29"/>
      <c r="U36" s="29"/>
      <c r="V36" s="29"/>
      <c r="W36" s="29"/>
      <c r="X36" s="29"/>
      <c r="Y36" s="37">
        <f t="shared" si="0"/>
        <v>95</v>
      </c>
      <c r="Z36" s="37" t="str">
        <f t="shared" si="1"/>
        <v>BAŞARILI</v>
      </c>
      <c r="AA36" s="58"/>
    </row>
    <row r="37" spans="1:27" ht="15" thickBot="1">
      <c r="A37" s="65">
        <v>29</v>
      </c>
      <c r="B37" s="66"/>
      <c r="C37" s="86" t="s">
        <v>106</v>
      </c>
      <c r="D37" s="57"/>
      <c r="E37" s="29">
        <v>10</v>
      </c>
      <c r="F37" s="29">
        <v>10</v>
      </c>
      <c r="G37" s="29">
        <v>9</v>
      </c>
      <c r="H37" s="29">
        <v>14</v>
      </c>
      <c r="I37" s="29">
        <v>14</v>
      </c>
      <c r="J37" s="29">
        <v>16</v>
      </c>
      <c r="K37" s="29">
        <v>20</v>
      </c>
      <c r="L37" s="29"/>
      <c r="M37" s="29"/>
      <c r="N37" s="29"/>
      <c r="O37" s="29"/>
      <c r="P37" s="29"/>
      <c r="Q37" s="29"/>
      <c r="R37" s="29"/>
      <c r="S37" s="29"/>
      <c r="T37" s="29"/>
      <c r="U37" s="29"/>
      <c r="V37" s="29"/>
      <c r="W37" s="29"/>
      <c r="X37" s="29"/>
      <c r="Y37" s="37">
        <f t="shared" si="0"/>
        <v>93</v>
      </c>
      <c r="Z37" s="37" t="str">
        <f t="shared" si="1"/>
        <v>BAŞARILI</v>
      </c>
      <c r="AA37" s="58"/>
    </row>
    <row r="38" spans="1:27" ht="23.4" thickBot="1">
      <c r="A38" s="9">
        <v>30</v>
      </c>
      <c r="B38" s="56"/>
      <c r="C38" s="86" t="s">
        <v>107</v>
      </c>
      <c r="D38" s="57"/>
      <c r="E38" s="29">
        <v>3</v>
      </c>
      <c r="F38" s="29">
        <v>10</v>
      </c>
      <c r="G38" s="29">
        <v>3</v>
      </c>
      <c r="H38" s="29">
        <v>6</v>
      </c>
      <c r="I38" s="29">
        <v>12</v>
      </c>
      <c r="J38" s="29">
        <v>0</v>
      </c>
      <c r="K38" s="29">
        <v>16</v>
      </c>
      <c r="L38" s="29"/>
      <c r="M38" s="29"/>
      <c r="N38" s="29"/>
      <c r="O38" s="29"/>
      <c r="P38" s="29"/>
      <c r="Q38" s="29"/>
      <c r="R38" s="29"/>
      <c r="S38" s="29"/>
      <c r="T38" s="29"/>
      <c r="U38" s="29"/>
      <c r="V38" s="29"/>
      <c r="W38" s="29"/>
      <c r="X38" s="29"/>
      <c r="Y38" s="37">
        <f t="shared" si="0"/>
        <v>50</v>
      </c>
      <c r="Z38" s="37" t="str">
        <f t="shared" si="1"/>
        <v>BAŞARISIZ</v>
      </c>
      <c r="AA38" s="58"/>
    </row>
    <row r="39" spans="1:27" ht="23.4" thickBot="1">
      <c r="A39" s="9">
        <v>31</v>
      </c>
      <c r="B39" s="56"/>
      <c r="C39" s="86" t="s">
        <v>108</v>
      </c>
      <c r="D39" s="57"/>
      <c r="E39" s="29">
        <v>10</v>
      </c>
      <c r="F39" s="29">
        <v>10</v>
      </c>
      <c r="G39" s="29">
        <v>9</v>
      </c>
      <c r="H39" s="29">
        <v>6</v>
      </c>
      <c r="I39" s="29">
        <v>12</v>
      </c>
      <c r="J39" s="29">
        <v>16</v>
      </c>
      <c r="K39" s="29">
        <v>25</v>
      </c>
      <c r="L39" s="29"/>
      <c r="M39" s="29"/>
      <c r="N39" s="29"/>
      <c r="O39" s="29"/>
      <c r="P39" s="29"/>
      <c r="Q39" s="29"/>
      <c r="R39" s="29"/>
      <c r="S39" s="29"/>
      <c r="T39" s="29"/>
      <c r="U39" s="29"/>
      <c r="V39" s="29"/>
      <c r="W39" s="29"/>
      <c r="X39" s="29"/>
      <c r="Y39" s="37">
        <f t="shared" si="0"/>
        <v>88</v>
      </c>
      <c r="Z39" s="37" t="str">
        <f t="shared" si="1"/>
        <v>BAŞARILI</v>
      </c>
      <c r="AA39" s="58"/>
    </row>
    <row r="40" spans="1:27" ht="15" thickBot="1">
      <c r="A40" s="9">
        <v>32</v>
      </c>
      <c r="B40" s="56"/>
      <c r="C40" s="86" t="s">
        <v>109</v>
      </c>
      <c r="D40" s="57"/>
      <c r="E40" s="29">
        <v>10</v>
      </c>
      <c r="F40" s="29">
        <v>10</v>
      </c>
      <c r="G40" s="29">
        <v>9</v>
      </c>
      <c r="H40" s="29">
        <v>12</v>
      </c>
      <c r="I40" s="29">
        <v>16</v>
      </c>
      <c r="J40" s="29">
        <v>0</v>
      </c>
      <c r="K40" s="29">
        <v>20</v>
      </c>
      <c r="L40" s="29"/>
      <c r="M40" s="29"/>
      <c r="N40" s="29"/>
      <c r="O40" s="29"/>
      <c r="P40" s="29"/>
      <c r="Q40" s="29"/>
      <c r="R40" s="29"/>
      <c r="S40" s="29"/>
      <c r="T40" s="29"/>
      <c r="U40" s="29"/>
      <c r="V40" s="29"/>
      <c r="W40" s="29"/>
      <c r="X40" s="29"/>
      <c r="Y40" s="37">
        <f t="shared" si="0"/>
        <v>77</v>
      </c>
      <c r="Z40" s="37" t="str">
        <f t="shared" si="1"/>
        <v>BAŞARILI</v>
      </c>
      <c r="AA40" s="58"/>
    </row>
    <row r="41" spans="1:27">
      <c r="A41" s="9">
        <v>33</v>
      </c>
      <c r="B41" s="56"/>
      <c r="C41" s="57" t="s">
        <v>117</v>
      </c>
      <c r="D41" s="57"/>
      <c r="E41" s="29">
        <v>10</v>
      </c>
      <c r="F41" s="29">
        <v>10</v>
      </c>
      <c r="G41" s="29">
        <v>0</v>
      </c>
      <c r="H41" s="29">
        <v>8</v>
      </c>
      <c r="I41" s="29">
        <v>10</v>
      </c>
      <c r="J41" s="29">
        <v>0</v>
      </c>
      <c r="K41" s="29">
        <v>0</v>
      </c>
      <c r="L41" s="29"/>
      <c r="M41" s="29"/>
      <c r="N41" s="29"/>
      <c r="O41" s="29"/>
      <c r="P41" s="29"/>
      <c r="Q41" s="29"/>
      <c r="R41" s="29"/>
      <c r="S41" s="29"/>
      <c r="T41" s="29"/>
      <c r="U41" s="29"/>
      <c r="V41" s="29"/>
      <c r="W41" s="29"/>
      <c r="X41" s="29"/>
      <c r="Y41" s="37">
        <f t="shared" si="0"/>
        <v>38</v>
      </c>
      <c r="Z41" s="37" t="str">
        <f t="shared" si="1"/>
        <v>BAŞARISIZ</v>
      </c>
      <c r="AA41" s="58"/>
    </row>
    <row r="42" spans="1:27">
      <c r="A42" s="9">
        <v>34</v>
      </c>
      <c r="B42" s="56"/>
      <c r="C42" s="87"/>
      <c r="D42" s="57"/>
      <c r="E42" s="29"/>
      <c r="F42" s="29"/>
      <c r="G42" s="29"/>
      <c r="H42" s="29"/>
      <c r="I42" s="29"/>
      <c r="J42" s="29"/>
      <c r="K42" s="29"/>
      <c r="L42" s="29"/>
      <c r="M42" s="29"/>
      <c r="N42" s="29"/>
      <c r="O42" s="29"/>
      <c r="P42" s="29"/>
      <c r="Q42" s="29"/>
      <c r="R42" s="29"/>
      <c r="S42" s="29"/>
      <c r="T42" s="29"/>
      <c r="U42" s="29"/>
      <c r="V42" s="29"/>
      <c r="W42" s="29"/>
      <c r="X42" s="29"/>
      <c r="Y42" s="37">
        <f t="shared" si="0"/>
        <v>0</v>
      </c>
      <c r="Z42" s="37" t="str">
        <f t="shared" si="1"/>
        <v>BAŞARISIZ</v>
      </c>
      <c r="AA42" s="58"/>
    </row>
    <row r="43" spans="1:27">
      <c r="A43" s="9">
        <v>35</v>
      </c>
      <c r="B43" s="56"/>
      <c r="C43" s="57"/>
      <c r="D43" s="57"/>
      <c r="E43" s="29"/>
      <c r="F43" s="29"/>
      <c r="G43" s="29"/>
      <c r="H43" s="29"/>
      <c r="I43" s="29"/>
      <c r="J43" s="29"/>
      <c r="K43" s="29"/>
      <c r="L43" s="29"/>
      <c r="M43" s="29"/>
      <c r="N43" s="29"/>
      <c r="O43" s="29"/>
      <c r="P43" s="29"/>
      <c r="Q43" s="29"/>
      <c r="R43" s="29"/>
      <c r="S43" s="29"/>
      <c r="T43" s="29"/>
      <c r="U43" s="29"/>
      <c r="V43" s="29"/>
      <c r="W43" s="29"/>
      <c r="X43" s="29"/>
      <c r="Y43" s="37" t="str">
        <f t="shared" ref="Y43:Y53" si="2">IF(AA43="G","",IF(C43="","",SUM(E43:X43)))</f>
        <v/>
      </c>
      <c r="Z43" s="37" t="str">
        <f t="shared" ref="Z43:Z53" si="3">IF(SUM(E43:X43)="","",IF(Y43&lt;70,"BAŞARISIZ",IF(Y43&lt;=100,"BAŞARILI","")))</f>
        <v/>
      </c>
      <c r="AA43" s="58"/>
    </row>
    <row r="44" spans="1:27">
      <c r="A44" s="9">
        <v>36</v>
      </c>
      <c r="B44" s="56"/>
      <c r="C44" s="57"/>
      <c r="D44" s="57"/>
      <c r="E44" s="29"/>
      <c r="F44" s="29"/>
      <c r="G44" s="29"/>
      <c r="H44" s="29"/>
      <c r="I44" s="29"/>
      <c r="J44" s="29"/>
      <c r="K44" s="29"/>
      <c r="L44" s="29"/>
      <c r="M44" s="29"/>
      <c r="N44" s="29"/>
      <c r="O44" s="29"/>
      <c r="P44" s="29"/>
      <c r="Q44" s="29"/>
      <c r="R44" s="29"/>
      <c r="S44" s="29"/>
      <c r="T44" s="29"/>
      <c r="U44" s="29"/>
      <c r="V44" s="29"/>
      <c r="W44" s="29"/>
      <c r="X44" s="29"/>
      <c r="Y44" s="37" t="str">
        <f t="shared" si="2"/>
        <v/>
      </c>
      <c r="Z44" s="37" t="str">
        <f t="shared" si="3"/>
        <v/>
      </c>
      <c r="AA44" s="58"/>
    </row>
    <row r="45" spans="1:27">
      <c r="A45" s="9">
        <v>37</v>
      </c>
      <c r="B45" s="56"/>
      <c r="C45" s="57"/>
      <c r="D45" s="57"/>
      <c r="E45" s="29"/>
      <c r="F45" s="29"/>
      <c r="G45" s="29"/>
      <c r="H45" s="29"/>
      <c r="I45" s="29"/>
      <c r="J45" s="29"/>
      <c r="K45" s="29"/>
      <c r="L45" s="29"/>
      <c r="M45" s="29"/>
      <c r="N45" s="29"/>
      <c r="O45" s="29"/>
      <c r="P45" s="29"/>
      <c r="Q45" s="29"/>
      <c r="R45" s="29"/>
      <c r="S45" s="29"/>
      <c r="T45" s="29"/>
      <c r="U45" s="29"/>
      <c r="V45" s="29"/>
      <c r="W45" s="29"/>
      <c r="X45" s="29"/>
      <c r="Y45" s="37" t="str">
        <f t="shared" si="2"/>
        <v/>
      </c>
      <c r="Z45" s="37" t="str">
        <f t="shared" si="3"/>
        <v/>
      </c>
      <c r="AA45" s="58"/>
    </row>
    <row r="46" spans="1:27">
      <c r="A46" s="9">
        <v>38</v>
      </c>
      <c r="B46" s="56"/>
      <c r="C46" s="57"/>
      <c r="D46" s="57"/>
      <c r="E46" s="29"/>
      <c r="F46" s="29"/>
      <c r="G46" s="29"/>
      <c r="H46" s="29"/>
      <c r="I46" s="29"/>
      <c r="J46" s="29"/>
      <c r="K46" s="29"/>
      <c r="L46" s="29"/>
      <c r="M46" s="29"/>
      <c r="N46" s="29"/>
      <c r="O46" s="29"/>
      <c r="P46" s="29"/>
      <c r="Q46" s="29"/>
      <c r="R46" s="29"/>
      <c r="S46" s="29"/>
      <c r="T46" s="29"/>
      <c r="U46" s="29"/>
      <c r="V46" s="29"/>
      <c r="W46" s="29"/>
      <c r="X46" s="29"/>
      <c r="Y46" s="37" t="str">
        <f t="shared" si="2"/>
        <v/>
      </c>
      <c r="Z46" s="37" t="str">
        <f t="shared" si="3"/>
        <v/>
      </c>
      <c r="AA46" s="58"/>
    </row>
    <row r="47" spans="1:27">
      <c r="A47" s="9">
        <v>39</v>
      </c>
      <c r="B47" s="56"/>
      <c r="C47" s="57"/>
      <c r="D47" s="57"/>
      <c r="E47" s="29"/>
      <c r="F47" s="29"/>
      <c r="G47" s="29"/>
      <c r="H47" s="29"/>
      <c r="I47" s="29"/>
      <c r="J47" s="29"/>
      <c r="K47" s="29"/>
      <c r="L47" s="29"/>
      <c r="M47" s="29"/>
      <c r="N47" s="29"/>
      <c r="O47" s="29"/>
      <c r="P47" s="29"/>
      <c r="Q47" s="29"/>
      <c r="R47" s="29"/>
      <c r="S47" s="29"/>
      <c r="T47" s="29"/>
      <c r="U47" s="29"/>
      <c r="V47" s="29"/>
      <c r="W47" s="29"/>
      <c r="X47" s="29"/>
      <c r="Y47" s="37" t="str">
        <f t="shared" si="2"/>
        <v/>
      </c>
      <c r="Z47" s="37" t="str">
        <f t="shared" si="3"/>
        <v/>
      </c>
      <c r="AA47" s="58"/>
    </row>
    <row r="48" spans="1:27">
      <c r="A48" s="9">
        <v>40</v>
      </c>
      <c r="B48" s="56"/>
      <c r="C48" s="57"/>
      <c r="D48" s="57"/>
      <c r="E48" s="29"/>
      <c r="F48" s="29"/>
      <c r="G48" s="29"/>
      <c r="H48" s="29"/>
      <c r="I48" s="29"/>
      <c r="J48" s="29"/>
      <c r="K48" s="29"/>
      <c r="L48" s="29"/>
      <c r="M48" s="29"/>
      <c r="N48" s="29"/>
      <c r="O48" s="29"/>
      <c r="P48" s="29"/>
      <c r="Q48" s="29"/>
      <c r="R48" s="29"/>
      <c r="S48" s="29"/>
      <c r="T48" s="29"/>
      <c r="U48" s="29"/>
      <c r="V48" s="29"/>
      <c r="W48" s="29"/>
      <c r="X48" s="29"/>
      <c r="Y48" s="37" t="str">
        <f t="shared" si="2"/>
        <v/>
      </c>
      <c r="Z48" s="37" t="str">
        <f t="shared" si="3"/>
        <v/>
      </c>
      <c r="AA48" s="58"/>
    </row>
    <row r="49" spans="1:38">
      <c r="A49" s="9">
        <v>41</v>
      </c>
      <c r="B49" s="56"/>
      <c r="C49" s="57"/>
      <c r="D49" s="57"/>
      <c r="E49" s="29"/>
      <c r="F49" s="29"/>
      <c r="G49" s="29"/>
      <c r="H49" s="29"/>
      <c r="I49" s="29"/>
      <c r="J49" s="29"/>
      <c r="K49" s="29"/>
      <c r="L49" s="29"/>
      <c r="M49" s="29"/>
      <c r="N49" s="29"/>
      <c r="O49" s="29"/>
      <c r="P49" s="29"/>
      <c r="Q49" s="29"/>
      <c r="R49" s="29"/>
      <c r="S49" s="29"/>
      <c r="T49" s="29"/>
      <c r="U49" s="29"/>
      <c r="V49" s="29"/>
      <c r="W49" s="29"/>
      <c r="X49" s="29"/>
      <c r="Y49" s="37" t="str">
        <f t="shared" si="2"/>
        <v/>
      </c>
      <c r="Z49" s="37" t="str">
        <f t="shared" si="3"/>
        <v/>
      </c>
      <c r="AA49" s="58"/>
    </row>
    <row r="50" spans="1:38">
      <c r="A50" s="9">
        <v>42</v>
      </c>
      <c r="B50" s="56"/>
      <c r="C50" s="57"/>
      <c r="D50" s="57"/>
      <c r="E50" s="29"/>
      <c r="F50" s="29"/>
      <c r="G50" s="29"/>
      <c r="H50" s="29"/>
      <c r="I50" s="29"/>
      <c r="J50" s="29"/>
      <c r="K50" s="29"/>
      <c r="L50" s="29"/>
      <c r="M50" s="29"/>
      <c r="N50" s="29"/>
      <c r="O50" s="29"/>
      <c r="P50" s="29"/>
      <c r="Q50" s="29"/>
      <c r="R50" s="29"/>
      <c r="S50" s="29"/>
      <c r="T50" s="29"/>
      <c r="U50" s="29"/>
      <c r="V50" s="29"/>
      <c r="W50" s="29"/>
      <c r="X50" s="29"/>
      <c r="Y50" s="37" t="str">
        <f t="shared" si="2"/>
        <v/>
      </c>
      <c r="Z50" s="37" t="str">
        <f t="shared" si="3"/>
        <v/>
      </c>
      <c r="AA50" s="58"/>
    </row>
    <row r="51" spans="1:38">
      <c r="A51" s="9">
        <v>43</v>
      </c>
      <c r="B51" s="56"/>
      <c r="C51" s="57"/>
      <c r="D51" s="57"/>
      <c r="E51" s="29"/>
      <c r="F51" s="29"/>
      <c r="G51" s="29"/>
      <c r="H51" s="29"/>
      <c r="I51" s="29"/>
      <c r="J51" s="29"/>
      <c r="K51" s="29"/>
      <c r="L51" s="29"/>
      <c r="M51" s="29"/>
      <c r="N51" s="29"/>
      <c r="O51" s="29"/>
      <c r="P51" s="29"/>
      <c r="Q51" s="29"/>
      <c r="R51" s="29"/>
      <c r="S51" s="29"/>
      <c r="T51" s="29"/>
      <c r="U51" s="29"/>
      <c r="V51" s="29"/>
      <c r="W51" s="29"/>
      <c r="X51" s="29"/>
      <c r="Y51" s="37" t="str">
        <f t="shared" si="2"/>
        <v/>
      </c>
      <c r="Z51" s="37" t="str">
        <f t="shared" si="3"/>
        <v/>
      </c>
      <c r="AA51" s="58"/>
    </row>
    <row r="52" spans="1:38">
      <c r="A52" s="9">
        <v>44</v>
      </c>
      <c r="B52" s="56"/>
      <c r="C52" s="57"/>
      <c r="D52" s="57"/>
      <c r="E52" s="29"/>
      <c r="F52" s="29"/>
      <c r="G52" s="29"/>
      <c r="H52" s="29"/>
      <c r="I52" s="29"/>
      <c r="J52" s="29"/>
      <c r="K52" s="29"/>
      <c r="L52" s="29"/>
      <c r="M52" s="29"/>
      <c r="N52" s="29"/>
      <c r="O52" s="29"/>
      <c r="P52" s="29"/>
      <c r="Q52" s="29"/>
      <c r="R52" s="29"/>
      <c r="S52" s="29"/>
      <c r="T52" s="29"/>
      <c r="U52" s="29"/>
      <c r="V52" s="29"/>
      <c r="W52" s="29"/>
      <c r="X52" s="29"/>
      <c r="Y52" s="37" t="str">
        <f t="shared" si="2"/>
        <v/>
      </c>
      <c r="Z52" s="37" t="str">
        <f t="shared" si="3"/>
        <v/>
      </c>
      <c r="AA52" s="58"/>
    </row>
    <row r="53" spans="1:38" ht="15" thickBot="1">
      <c r="A53" s="9">
        <v>45</v>
      </c>
      <c r="B53" s="56"/>
      <c r="C53" s="57"/>
      <c r="D53" s="57"/>
      <c r="E53" s="29"/>
      <c r="F53" s="29"/>
      <c r="G53" s="29"/>
      <c r="H53" s="29"/>
      <c r="I53" s="29"/>
      <c r="J53" s="29"/>
      <c r="K53" s="29"/>
      <c r="L53" s="29"/>
      <c r="M53" s="29"/>
      <c r="N53" s="29"/>
      <c r="O53" s="29"/>
      <c r="P53" s="29"/>
      <c r="Q53" s="29"/>
      <c r="R53" s="29"/>
      <c r="S53" s="29"/>
      <c r="T53" s="29"/>
      <c r="U53" s="29"/>
      <c r="V53" s="29"/>
      <c r="W53" s="29"/>
      <c r="X53" s="29"/>
      <c r="Y53" s="37" t="str">
        <f t="shared" si="2"/>
        <v/>
      </c>
      <c r="Z53" s="37" t="str">
        <f t="shared" si="3"/>
        <v/>
      </c>
      <c r="AA53" s="58"/>
    </row>
    <row r="54" spans="1:38" ht="15.6" thickTop="1" thickBot="1">
      <c r="A54" s="110" t="s">
        <v>8</v>
      </c>
      <c r="B54" s="111"/>
      <c r="C54" s="111"/>
      <c r="D54" s="112"/>
      <c r="E54" s="10">
        <f>IF(E57=""," ",((SUM(E9:E53)/COUNT(E9:E53))*100)/E57)</f>
        <v>94.516129032258064</v>
      </c>
      <c r="F54" s="10">
        <f>IF(E58=""," ",((SUM(F9:F53)/COUNT(F9:F53))*100)/E58)</f>
        <v>98.387096774193537</v>
      </c>
      <c r="G54" s="10">
        <f>IF(E59=""," ",((SUM(G9:G53)/COUNT(G9:G53))*100)/E59)</f>
        <v>75.268817204301087</v>
      </c>
      <c r="H54" s="10">
        <f>IF(E60=""," ",((SUM(H9:H53)/COUNT(H9:H53))*100)/E60)</f>
        <v>66.820276497695858</v>
      </c>
      <c r="I54" s="10">
        <f>IF(E61=""," ",((SUM(I9:I53)/COUNT(I9:I53))*100)/E61)</f>
        <v>83.467741935483872</v>
      </c>
      <c r="J54" s="10">
        <f>IF(E62=""," ",((SUM(J9:J53)/COUNT(J9:J53))*100)/E62)</f>
        <v>51.814516129032263</v>
      </c>
      <c r="K54" s="10">
        <f>IF(E63=""," ",((SUM(K9:K53)/COUNT(K9:K53))*100)/E63)</f>
        <v>73.161290322580641</v>
      </c>
      <c r="L54" s="10" t="str">
        <f>IF(E64=""," ",((SUM(L9:L53)/COUNT(L9:L53))*100)/E64)</f>
        <v xml:space="preserve"> </v>
      </c>
      <c r="M54" s="10" t="str">
        <f>IF(E65=""," ",((SUM(M9:M53)/COUNT(M9:M53))*100)/E65)</f>
        <v xml:space="preserve"> </v>
      </c>
      <c r="N54" s="10" t="str">
        <f>IF(E66="","",((SUM(N9:N53)/COUNT(N9:N53))*100)/E66)</f>
        <v/>
      </c>
      <c r="O54" s="10" t="str">
        <f>IF(E67=""," ",((SUM(O9:O53)/COUNT(O9:O53))*100)/E67)</f>
        <v xml:space="preserve"> </v>
      </c>
      <c r="P54" s="10" t="str">
        <f>IF(E68=""," ",((SUM(P9:P53)/COUNT(P9:P53))*100)/E68)</f>
        <v xml:space="preserve"> </v>
      </c>
      <c r="Q54" s="10" t="str">
        <f>IF(E69=""," ",((SUM(Q9:Q53)/COUNT(Q9:Q53))*100)/E69)</f>
        <v xml:space="preserve"> </v>
      </c>
      <c r="R54" s="10" t="str">
        <f>IF(E70=""," ",((SUM(R9:R53)/COUNT(R9:R53))*100)/E70)</f>
        <v xml:space="preserve"> </v>
      </c>
      <c r="S54" s="10" t="str">
        <f>IF(E71=""," ",((SUM(S9:S53)/COUNT(S9:S53))*100)/E71)</f>
        <v xml:space="preserve"> </v>
      </c>
      <c r="T54" s="10" t="str">
        <f>IF(E72=""," ",((SUM(T9:T53)/COUNT(T9:T53))*100)/E72)</f>
        <v xml:space="preserve"> </v>
      </c>
      <c r="U54" s="10" t="str">
        <f>IF(E73=""," ",((SUM(U9:U53)/COUNT(U9:U53))*100)/E73)</f>
        <v xml:space="preserve"> </v>
      </c>
      <c r="V54" s="10" t="str">
        <f>IF(E74=""," ",((SUM(V9:V53)/COUNT(V9:V53))*100)/E74)</f>
        <v xml:space="preserve"> </v>
      </c>
      <c r="W54" s="10" t="str">
        <f>IF(E75=""," ",((SUM(W9:W53)/COUNT(W9:W53))*100)/E75)</f>
        <v xml:space="preserve"> </v>
      </c>
      <c r="X54" s="10" t="str">
        <f>IF(E76=""," ",((SUM(X9:X53)/COUNT(X9:X53))*100)/E76)</f>
        <v xml:space="preserve"> </v>
      </c>
      <c r="Y54" s="51"/>
      <c r="Z54" s="52"/>
      <c r="AA54" s="52"/>
    </row>
    <row r="55" spans="1:38" ht="15.6" thickTop="1" thickBo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38" ht="22.5" customHeight="1" thickTop="1">
      <c r="A56" s="113" t="s">
        <v>37</v>
      </c>
      <c r="B56" s="114"/>
      <c r="C56" s="114"/>
      <c r="D56" s="115"/>
      <c r="E56" s="17" t="s">
        <v>12</v>
      </c>
      <c r="F56" s="53"/>
      <c r="G56" s="116" t="s">
        <v>36</v>
      </c>
      <c r="H56" s="117"/>
      <c r="I56" s="117"/>
      <c r="J56" s="117"/>
      <c r="K56" s="117"/>
      <c r="L56" s="117"/>
      <c r="M56" s="117"/>
      <c r="N56" s="117"/>
      <c r="O56" s="117"/>
      <c r="P56" s="117"/>
      <c r="Q56" s="117"/>
      <c r="R56" s="117"/>
      <c r="S56" s="117"/>
      <c r="T56" s="117"/>
      <c r="U56" s="117"/>
      <c r="V56" s="117"/>
      <c r="W56" s="117"/>
      <c r="X56" s="117"/>
      <c r="Y56" s="117"/>
      <c r="Z56" s="117"/>
      <c r="AA56" s="118"/>
    </row>
    <row r="57" spans="1:38">
      <c r="A57" s="18">
        <v>1</v>
      </c>
      <c r="B57" s="119" t="str">
        <f>IF(Konular!E81="","",Konular!E81)</f>
        <v>T.O.5.7.Görselle iletilen anlamı belirleme.</v>
      </c>
      <c r="C57" s="120"/>
      <c r="D57" s="121"/>
      <c r="E57" s="70">
        <f>IF(Konular!F81="","",Konular!F81)</f>
        <v>10</v>
      </c>
      <c r="F57" s="53"/>
      <c r="G57" s="11"/>
      <c r="H57" s="12"/>
      <c r="I57" s="12"/>
      <c r="J57" s="12"/>
      <c r="K57" s="12"/>
      <c r="L57" s="12"/>
      <c r="M57" s="12"/>
      <c r="N57" s="12"/>
      <c r="O57" s="12"/>
      <c r="P57" s="12"/>
      <c r="Q57" s="12"/>
      <c r="R57" s="12"/>
      <c r="S57" s="12"/>
      <c r="T57" s="12"/>
      <c r="U57" s="12"/>
      <c r="V57" s="12"/>
      <c r="W57" s="12"/>
      <c r="X57" s="12"/>
      <c r="Y57" s="12"/>
      <c r="Z57" s="12"/>
      <c r="AA57" s="13"/>
    </row>
    <row r="58" spans="1:38">
      <c r="A58" s="18">
        <v>2</v>
      </c>
      <c r="B58" s="119" t="str">
        <f>IF(Konular!E82="","",Konular!E82)</f>
        <v>T.O.5.12 Metindeki unsurları sınıflandırabilme.</v>
      </c>
      <c r="C58" s="120"/>
      <c r="D58" s="121"/>
      <c r="E58" s="70">
        <f>IF(Konular!F82="","",Konular!F82)</f>
        <v>10</v>
      </c>
      <c r="F58" s="53"/>
      <c r="G58" s="14"/>
      <c r="H58" s="15"/>
      <c r="I58" s="15"/>
      <c r="J58" s="15"/>
      <c r="K58" s="15"/>
      <c r="L58" s="15"/>
      <c r="M58" s="15"/>
      <c r="N58" s="15"/>
      <c r="O58" s="15"/>
      <c r="P58" s="15"/>
      <c r="Q58" s="15"/>
      <c r="R58" s="15"/>
      <c r="S58" s="15"/>
      <c r="T58" s="15"/>
      <c r="U58" s="15"/>
      <c r="V58" s="15"/>
      <c r="W58" s="15"/>
      <c r="X58" s="15"/>
      <c r="Y58" s="15"/>
      <c r="Z58" s="15"/>
      <c r="AA58" s="16"/>
    </row>
    <row r="59" spans="1:38">
      <c r="A59" s="18">
        <v>3</v>
      </c>
      <c r="B59" s="119" t="str">
        <f>IF(Konular!E83="","",Konular!E83)</f>
        <v>T.O.5.16 Bilgilendirici metinde anahtar kelimeleri belirlemeye yönelik çözümleme yapabilme.</v>
      </c>
      <c r="C59" s="120"/>
      <c r="D59" s="121"/>
      <c r="E59" s="70">
        <f>IF(Konular!F83="","",Konular!F83)</f>
        <v>9</v>
      </c>
      <c r="F59" s="53"/>
      <c r="G59" s="14"/>
      <c r="H59" s="15"/>
      <c r="I59" s="15"/>
      <c r="J59" s="15"/>
      <c r="K59" s="15"/>
      <c r="L59" s="15"/>
      <c r="M59" s="15"/>
      <c r="N59" s="15"/>
      <c r="O59" s="15"/>
      <c r="P59" s="15"/>
      <c r="Q59" s="15"/>
      <c r="R59" s="15"/>
      <c r="S59" s="15"/>
      <c r="T59" s="15"/>
      <c r="U59" s="15"/>
      <c r="V59" s="15"/>
      <c r="W59" s="15"/>
      <c r="X59" s="15"/>
      <c r="Y59" s="15"/>
      <c r="Z59" s="15"/>
      <c r="AA59" s="16"/>
      <c r="AL59" s="1"/>
    </row>
    <row r="60" spans="1:38">
      <c r="A60" s="18">
        <v>4</v>
      </c>
      <c r="B60" s="119" t="str">
        <f>IF(Konular!E84="","",Konular!E84)</f>
        <v>T.Y.5.21. Yazım kuralları ve noktalama işaretlerini uygulayabilme.</v>
      </c>
      <c r="C60" s="120"/>
      <c r="D60" s="121"/>
      <c r="E60" s="70">
        <f>IF(Konular!F84="","",Konular!F84)</f>
        <v>14</v>
      </c>
      <c r="F60" s="53"/>
      <c r="G60" s="14"/>
      <c r="H60" s="15"/>
      <c r="I60" s="15"/>
      <c r="J60" s="15"/>
      <c r="K60" s="15"/>
      <c r="L60" s="15"/>
      <c r="M60" s="15"/>
      <c r="N60" s="15"/>
      <c r="O60" s="15"/>
      <c r="P60" s="15"/>
      <c r="Q60" s="15"/>
      <c r="R60" s="15"/>
      <c r="S60" s="15"/>
      <c r="T60" s="15"/>
      <c r="U60" s="15"/>
      <c r="V60" s="15"/>
      <c r="W60" s="15"/>
      <c r="X60" s="15"/>
      <c r="Y60" s="15"/>
      <c r="Z60" s="15"/>
      <c r="AA60" s="16"/>
      <c r="AL60" s="1"/>
    </row>
    <row r="61" spans="1:38">
      <c r="A61" s="18">
        <v>5</v>
      </c>
      <c r="B61" s="119" t="str">
        <f>IF(Konular!E85="","",Konular!E85)</f>
        <v>T.Y.5.21. Yazım kuralları ve noktalama işaretlerini uygulayabilme.</v>
      </c>
      <c r="C61" s="120"/>
      <c r="D61" s="121"/>
      <c r="E61" s="70">
        <f>IF(Konular!F85="","",Konular!F85)</f>
        <v>16</v>
      </c>
      <c r="F61" s="53"/>
      <c r="G61" s="14"/>
      <c r="H61" s="15"/>
      <c r="I61" s="15"/>
      <c r="J61" s="15"/>
      <c r="K61" s="15"/>
      <c r="L61" s="15"/>
      <c r="M61" s="15"/>
      <c r="N61" s="15"/>
      <c r="O61" s="15"/>
      <c r="P61" s="15"/>
      <c r="Q61" s="15"/>
      <c r="R61" s="15"/>
      <c r="S61" s="15"/>
      <c r="T61" s="15"/>
      <c r="U61" s="15"/>
      <c r="V61" s="15"/>
      <c r="W61" s="15"/>
      <c r="X61" s="15"/>
      <c r="Y61" s="15"/>
      <c r="Z61" s="15"/>
      <c r="AA61" s="16"/>
      <c r="AL61" s="1"/>
    </row>
    <row r="62" spans="1:38">
      <c r="A62" s="18">
        <v>6</v>
      </c>
      <c r="B62" s="119" t="str">
        <f>IF(Konular!E86="","",Konular!E86)</f>
        <v>T.O.5.23 Okuduğunu özetleyebilme</v>
      </c>
      <c r="C62" s="120"/>
      <c r="D62" s="121"/>
      <c r="E62" s="70">
        <f>IF(Konular!F86="","",Konular!F86)</f>
        <v>16</v>
      </c>
      <c r="F62" s="53"/>
      <c r="G62" s="14"/>
      <c r="H62" s="15"/>
      <c r="I62" s="15"/>
      <c r="J62" s="15"/>
      <c r="K62" s="15"/>
      <c r="L62" s="15"/>
      <c r="M62" s="15"/>
      <c r="N62" s="15"/>
      <c r="O62" s="15"/>
      <c r="P62" s="15"/>
      <c r="Q62" s="15"/>
      <c r="R62" s="15"/>
      <c r="S62" s="15"/>
      <c r="T62" s="15"/>
      <c r="U62" s="15"/>
      <c r="V62" s="15"/>
      <c r="W62" s="15"/>
      <c r="X62" s="15"/>
      <c r="Y62" s="15"/>
      <c r="Z62" s="15"/>
      <c r="AA62" s="16"/>
      <c r="AL62" s="1"/>
    </row>
    <row r="63" spans="1:38">
      <c r="A63" s="18">
        <v>7</v>
      </c>
      <c r="B63" s="119" t="str">
        <f>IF(Konular!E87="","",Konular!E87)</f>
        <v>T.Y.5.9. Yazısında karşılaştırma yapabilme.</v>
      </c>
      <c r="C63" s="120"/>
      <c r="D63" s="121"/>
      <c r="E63" s="70">
        <f>IF(Konular!F87="","",Konular!F87)</f>
        <v>25</v>
      </c>
      <c r="F63" s="53"/>
      <c r="G63" s="148" t="s">
        <v>47</v>
      </c>
      <c r="H63" s="149"/>
      <c r="I63" s="149"/>
      <c r="J63" s="149"/>
      <c r="K63" s="149"/>
      <c r="L63" s="149"/>
      <c r="M63" s="149"/>
      <c r="N63" s="149"/>
      <c r="O63" s="149"/>
      <c r="P63" s="149"/>
      <c r="Q63" s="149"/>
      <c r="R63" s="149"/>
      <c r="S63" s="149"/>
      <c r="T63" s="149"/>
      <c r="U63" s="149"/>
      <c r="V63" s="149"/>
      <c r="W63" s="149"/>
      <c r="X63" s="149"/>
      <c r="Y63" s="149"/>
      <c r="Z63" s="149"/>
      <c r="AA63" s="150"/>
      <c r="AL63" s="1"/>
    </row>
    <row r="64" spans="1:38">
      <c r="A64" s="18">
        <v>8</v>
      </c>
      <c r="B64" s="119" t="str">
        <f>IF(Konular!E88="","",Konular!E88)</f>
        <v/>
      </c>
      <c r="C64" s="120"/>
      <c r="D64" s="121"/>
      <c r="E64" s="70" t="str">
        <f>IF(Konular!F88="","",Konular!F88)</f>
        <v/>
      </c>
      <c r="F64" s="53"/>
      <c r="G64" s="43"/>
      <c r="H64" s="44"/>
      <c r="I64" s="44"/>
      <c r="J64" s="44"/>
      <c r="K64" s="44"/>
      <c r="L64" s="44"/>
      <c r="M64" s="44"/>
      <c r="N64" s="44"/>
      <c r="O64" s="44"/>
      <c r="P64" s="44"/>
      <c r="Q64" s="44"/>
      <c r="R64" s="44"/>
      <c r="S64" s="44"/>
      <c r="T64" s="44"/>
      <c r="U64" s="44"/>
      <c r="V64" s="44"/>
      <c r="W64" s="44"/>
      <c r="X64" s="44"/>
      <c r="Y64" s="44"/>
      <c r="Z64" s="44"/>
      <c r="AA64" s="45"/>
      <c r="AL64" s="1"/>
    </row>
    <row r="65" spans="1:38">
      <c r="A65" s="18">
        <v>9</v>
      </c>
      <c r="B65" s="119" t="str">
        <f>IF(Konular!E89="","",Konular!E89)</f>
        <v/>
      </c>
      <c r="C65" s="120"/>
      <c r="D65" s="121"/>
      <c r="E65" s="70" t="str">
        <f>IF(Konular!F89="","",Konular!F89)</f>
        <v/>
      </c>
      <c r="F65" s="53"/>
      <c r="G65" s="47"/>
      <c r="H65" s="46"/>
      <c r="I65" s="46"/>
      <c r="J65" s="46"/>
      <c r="K65" s="46"/>
      <c r="L65" s="46"/>
      <c r="M65" s="46"/>
      <c r="N65" s="46"/>
      <c r="O65" s="46"/>
      <c r="P65" s="46"/>
      <c r="Q65" s="46"/>
      <c r="R65" s="46"/>
      <c r="S65" s="46"/>
      <c r="T65" s="46"/>
      <c r="U65" s="46"/>
      <c r="V65" s="46"/>
      <c r="W65" s="46"/>
      <c r="X65" s="46"/>
      <c r="Y65" s="46"/>
      <c r="Z65" s="46"/>
      <c r="AA65" s="48"/>
      <c r="AL65" s="1"/>
    </row>
    <row r="66" spans="1:38">
      <c r="A66" s="18">
        <v>10</v>
      </c>
      <c r="B66" s="119" t="str">
        <f>IF(Konular!E90="","",Konular!E90)</f>
        <v/>
      </c>
      <c r="C66" s="120"/>
      <c r="D66" s="121"/>
      <c r="E66" s="70" t="str">
        <f>IF(Konular!F90="","",Konular!F90)</f>
        <v/>
      </c>
      <c r="F66" s="53"/>
      <c r="G66" s="47"/>
      <c r="H66" s="46"/>
      <c r="I66" s="46"/>
      <c r="J66" s="46"/>
      <c r="K66" s="46"/>
      <c r="L66" s="46"/>
      <c r="M66" s="46"/>
      <c r="N66" s="46"/>
      <c r="O66" s="46"/>
      <c r="P66" s="46"/>
      <c r="Q66" s="46"/>
      <c r="R66" s="46"/>
      <c r="S66" s="46"/>
      <c r="T66" s="46"/>
      <c r="U66" s="46"/>
      <c r="V66" s="46"/>
      <c r="W66" s="46"/>
      <c r="X66" s="46"/>
      <c r="Y66" s="46"/>
      <c r="Z66" s="46"/>
      <c r="AA66" s="48"/>
      <c r="AB66" s="1"/>
      <c r="AC66" s="1"/>
      <c r="AD66" s="1"/>
      <c r="AE66" s="1"/>
      <c r="AF66" s="1"/>
      <c r="AL66" s="2"/>
    </row>
    <row r="67" spans="1:38">
      <c r="A67" s="18">
        <v>11</v>
      </c>
      <c r="B67" s="119" t="str">
        <f>IF(Konular!E91="","",Konular!E91)</f>
        <v/>
      </c>
      <c r="C67" s="120"/>
      <c r="D67" s="121"/>
      <c r="E67" s="70" t="str">
        <f>IF(Konular!F91="","",Konular!F91)</f>
        <v/>
      </c>
      <c r="F67" s="53"/>
      <c r="G67" s="47"/>
      <c r="H67" s="46"/>
      <c r="I67" s="46"/>
      <c r="J67" s="46"/>
      <c r="K67" s="46"/>
      <c r="L67" s="46"/>
      <c r="M67" s="46"/>
      <c r="N67" s="46"/>
      <c r="O67" s="46"/>
      <c r="P67" s="46"/>
      <c r="Q67" s="46"/>
      <c r="R67" s="46"/>
      <c r="S67" s="46"/>
      <c r="T67" s="46"/>
      <c r="U67" s="46"/>
      <c r="V67" s="46"/>
      <c r="W67" s="46"/>
      <c r="X67" s="46"/>
      <c r="Y67" s="46"/>
      <c r="Z67" s="46"/>
      <c r="AA67" s="48"/>
      <c r="AB67" s="38"/>
      <c r="AC67" s="38"/>
      <c r="AD67" s="38"/>
      <c r="AE67" s="38"/>
      <c r="AF67" s="38"/>
      <c r="AL67" s="1"/>
    </row>
    <row r="68" spans="1:38">
      <c r="A68" s="18">
        <v>12</v>
      </c>
      <c r="B68" s="119" t="str">
        <f>IF(Konular!E92="","",Konular!E92)</f>
        <v/>
      </c>
      <c r="C68" s="120"/>
      <c r="D68" s="121"/>
      <c r="E68" s="70" t="str">
        <f>IF(Konular!F92="","",Konular!F92)</f>
        <v/>
      </c>
      <c r="F68" s="53"/>
      <c r="G68" s="47"/>
      <c r="H68" s="46"/>
      <c r="I68" s="46"/>
      <c r="J68" s="46"/>
      <c r="K68" s="46"/>
      <c r="L68" s="46"/>
      <c r="M68" s="46"/>
      <c r="N68" s="46"/>
      <c r="O68" s="46"/>
      <c r="P68" s="46"/>
      <c r="Q68" s="46"/>
      <c r="R68" s="46"/>
      <c r="S68" s="46"/>
      <c r="T68" s="46"/>
      <c r="U68" s="46"/>
      <c r="V68" s="46"/>
      <c r="W68" s="46"/>
      <c r="X68" s="46"/>
      <c r="Y68" s="46"/>
      <c r="Z68" s="46"/>
      <c r="AA68" s="48"/>
      <c r="AB68" s="5"/>
      <c r="AC68" s="5"/>
      <c r="AD68" s="5"/>
      <c r="AE68" s="5"/>
      <c r="AF68" s="5"/>
    </row>
    <row r="69" spans="1:38">
      <c r="A69" s="18">
        <v>13</v>
      </c>
      <c r="B69" s="119" t="str">
        <f>IF(Konular!E93="","",Konular!E93)</f>
        <v/>
      </c>
      <c r="C69" s="120"/>
      <c r="D69" s="121"/>
      <c r="E69" s="70" t="str">
        <f>IF(Konular!F93="","",Konular!F93)</f>
        <v/>
      </c>
      <c r="F69" s="53"/>
      <c r="G69" s="47"/>
      <c r="H69" s="46"/>
      <c r="I69" s="46"/>
      <c r="J69" s="46"/>
      <c r="K69" s="46"/>
      <c r="L69" s="46"/>
      <c r="M69" s="46"/>
      <c r="N69" s="46"/>
      <c r="O69" s="46"/>
      <c r="P69" s="46"/>
      <c r="Q69" s="46"/>
      <c r="R69" s="46"/>
      <c r="S69" s="46"/>
      <c r="T69" s="46"/>
      <c r="U69" s="46"/>
      <c r="V69" s="46"/>
      <c r="W69" s="46"/>
      <c r="X69" s="46"/>
      <c r="Y69" s="46"/>
      <c r="Z69" s="46"/>
      <c r="AA69" s="48"/>
      <c r="AB69" s="5"/>
      <c r="AC69" s="5"/>
      <c r="AD69" s="5"/>
      <c r="AE69" s="5"/>
      <c r="AF69" s="5"/>
    </row>
    <row r="70" spans="1:38">
      <c r="A70" s="18">
        <v>14</v>
      </c>
      <c r="B70" s="119" t="str">
        <f>IF(Konular!E94="","",Konular!E94)</f>
        <v/>
      </c>
      <c r="C70" s="120"/>
      <c r="D70" s="121"/>
      <c r="E70" s="70" t="str">
        <f>IF(Konular!F94="","",Konular!F94)</f>
        <v/>
      </c>
      <c r="F70" s="53"/>
      <c r="G70" s="47"/>
      <c r="H70" s="46"/>
      <c r="I70" s="46"/>
      <c r="J70" s="46"/>
      <c r="K70" s="46"/>
      <c r="L70" s="46"/>
      <c r="M70" s="46"/>
      <c r="N70" s="46"/>
      <c r="O70" s="46"/>
      <c r="P70" s="46"/>
      <c r="Q70" s="46"/>
      <c r="R70" s="46"/>
      <c r="S70" s="46"/>
      <c r="T70" s="46"/>
      <c r="U70" s="46"/>
      <c r="V70" s="46"/>
      <c r="W70" s="46"/>
      <c r="X70" s="46"/>
      <c r="Y70" s="46"/>
      <c r="Z70" s="46"/>
      <c r="AA70" s="48"/>
      <c r="AB70" s="5"/>
      <c r="AC70" s="5"/>
      <c r="AD70" s="5"/>
      <c r="AE70" s="5"/>
      <c r="AF70" s="5"/>
    </row>
    <row r="71" spans="1:38">
      <c r="A71" s="18">
        <v>15</v>
      </c>
      <c r="B71" s="119" t="str">
        <f>IF(Konular!E95="","",Konular!E95)</f>
        <v/>
      </c>
      <c r="C71" s="120"/>
      <c r="D71" s="121"/>
      <c r="E71" s="70" t="str">
        <f>IF(Konular!F95="","",Konular!F95)</f>
        <v/>
      </c>
      <c r="F71" s="53"/>
      <c r="G71" s="47"/>
      <c r="H71" s="46"/>
      <c r="I71" s="46"/>
      <c r="J71" s="46"/>
      <c r="K71" s="46"/>
      <c r="L71" s="46"/>
      <c r="M71" s="46"/>
      <c r="N71" s="46"/>
      <c r="O71" s="46"/>
      <c r="P71" s="46"/>
      <c r="Q71" s="46"/>
      <c r="R71" s="46"/>
      <c r="S71" s="46"/>
      <c r="T71" s="46"/>
      <c r="U71" s="46"/>
      <c r="V71" s="46"/>
      <c r="W71" s="46"/>
      <c r="X71" s="46"/>
      <c r="Y71" s="46"/>
      <c r="Z71" s="46"/>
      <c r="AA71" s="48"/>
      <c r="AB71" s="5"/>
      <c r="AC71" s="5"/>
      <c r="AD71" s="5"/>
      <c r="AE71" s="5"/>
      <c r="AF71" s="5"/>
    </row>
    <row r="72" spans="1:38">
      <c r="A72" s="18">
        <v>16</v>
      </c>
      <c r="B72" s="119" t="str">
        <f>IF(Konular!E96="","",Konular!E96)</f>
        <v/>
      </c>
      <c r="C72" s="120"/>
      <c r="D72" s="121"/>
      <c r="E72" s="70" t="str">
        <f>IF(Konular!F96="","",Konular!F96)</f>
        <v/>
      </c>
      <c r="F72" s="53"/>
      <c r="G72" s="47"/>
      <c r="H72" s="46"/>
      <c r="I72" s="46"/>
      <c r="J72" s="46"/>
      <c r="K72" s="46"/>
      <c r="L72" s="46"/>
      <c r="M72" s="46"/>
      <c r="N72" s="46"/>
      <c r="O72" s="46"/>
      <c r="P72" s="46"/>
      <c r="Q72" s="46"/>
      <c r="R72" s="46"/>
      <c r="S72" s="46"/>
      <c r="T72" s="46"/>
      <c r="U72" s="46"/>
      <c r="V72" s="46"/>
      <c r="W72" s="46"/>
      <c r="X72" s="46"/>
      <c r="Y72" s="46"/>
      <c r="Z72" s="46"/>
      <c r="AA72" s="48"/>
      <c r="AB72" s="5"/>
      <c r="AC72" s="5"/>
      <c r="AD72" s="5"/>
      <c r="AE72" s="5"/>
      <c r="AF72" s="5"/>
    </row>
    <row r="73" spans="1:38">
      <c r="A73" s="18">
        <v>17</v>
      </c>
      <c r="B73" s="119" t="str">
        <f>IF(Konular!E97="","",Konular!E97)</f>
        <v/>
      </c>
      <c r="C73" s="120"/>
      <c r="D73" s="121"/>
      <c r="E73" s="70" t="str">
        <f>IF(Konular!F97="","",Konular!F97)</f>
        <v/>
      </c>
      <c r="F73" s="53"/>
      <c r="G73" s="47"/>
      <c r="H73" s="46"/>
      <c r="I73" s="46"/>
      <c r="J73" s="46"/>
      <c r="K73" s="46"/>
      <c r="L73" s="46"/>
      <c r="M73" s="46"/>
      <c r="N73" s="46"/>
      <c r="O73" s="46"/>
      <c r="P73" s="46"/>
      <c r="Q73" s="46"/>
      <c r="R73" s="46"/>
      <c r="S73" s="46"/>
      <c r="T73" s="46"/>
      <c r="U73" s="46"/>
      <c r="V73" s="46"/>
      <c r="W73" s="46"/>
      <c r="X73" s="46"/>
      <c r="Y73" s="46"/>
      <c r="Z73" s="46"/>
      <c r="AA73" s="48"/>
      <c r="AB73" s="5"/>
      <c r="AC73" s="5"/>
      <c r="AD73" s="5"/>
      <c r="AE73" s="5"/>
      <c r="AF73" s="5"/>
    </row>
    <row r="74" spans="1:38">
      <c r="A74" s="18">
        <v>18</v>
      </c>
      <c r="B74" s="119" t="str">
        <f>IF(Konular!E98="","",Konular!E98)</f>
        <v/>
      </c>
      <c r="C74" s="120"/>
      <c r="D74" s="121"/>
      <c r="E74" s="70" t="str">
        <f>IF(Konular!F98="","",Konular!F98)</f>
        <v/>
      </c>
      <c r="F74" s="53"/>
      <c r="G74" s="156" t="s">
        <v>52</v>
      </c>
      <c r="H74" s="158"/>
      <c r="I74" s="158"/>
      <c r="J74" s="158"/>
      <c r="K74" s="158"/>
      <c r="L74" s="158"/>
      <c r="M74" s="158"/>
      <c r="N74" s="158"/>
      <c r="O74" s="158"/>
      <c r="P74" s="158"/>
      <c r="Q74" s="158"/>
      <c r="R74" s="158"/>
      <c r="S74" s="158"/>
      <c r="T74" s="158"/>
      <c r="U74" s="158"/>
      <c r="V74" s="158"/>
      <c r="W74" s="158"/>
      <c r="X74" s="158"/>
      <c r="Y74" s="158"/>
      <c r="Z74" s="158"/>
      <c r="AA74" s="157"/>
      <c r="AB74" s="5"/>
      <c r="AC74" s="5"/>
      <c r="AD74" s="5"/>
      <c r="AE74" s="5"/>
      <c r="AF74" s="5"/>
    </row>
    <row r="75" spans="1:38" ht="15" customHeight="1">
      <c r="A75" s="18">
        <v>19</v>
      </c>
      <c r="B75" s="119" t="str">
        <f>IF(Konular!E99="","",Konular!E99)</f>
        <v/>
      </c>
      <c r="C75" s="120"/>
      <c r="D75" s="121"/>
      <c r="E75" s="70" t="str">
        <f>IF(Konular!F99="","",Konular!F99)</f>
        <v/>
      </c>
      <c r="F75" s="53"/>
      <c r="G75" s="148" t="s">
        <v>48</v>
      </c>
      <c r="H75" s="149"/>
      <c r="I75" s="149"/>
      <c r="J75" s="149"/>
      <c r="K75" s="149"/>
      <c r="L75" s="149"/>
      <c r="M75" s="149"/>
      <c r="N75" s="149"/>
      <c r="O75" s="150"/>
      <c r="P75" s="49"/>
      <c r="Q75" s="49"/>
      <c r="R75" s="136" t="s">
        <v>22</v>
      </c>
      <c r="S75" s="137"/>
      <c r="T75" s="137"/>
      <c r="U75" s="137"/>
      <c r="V75" s="137"/>
      <c r="W75" s="137"/>
      <c r="X75" s="138"/>
      <c r="Y75" s="139" t="e">
        <f>IF(SUM(Y9:Y53)=0,"",MIN(Y9:Y53))</f>
        <v>#REF!</v>
      </c>
      <c r="Z75" s="140"/>
      <c r="AA75" s="141"/>
      <c r="AB75" s="34"/>
      <c r="AC75" s="34"/>
      <c r="AD75" s="34"/>
      <c r="AE75" s="34"/>
      <c r="AF75" s="34"/>
    </row>
    <row r="76" spans="1:38" ht="15.75" customHeight="1" thickBot="1">
      <c r="A76" s="19">
        <v>20</v>
      </c>
      <c r="B76" s="119" t="str">
        <f>IF(Konular!E100="","",Konular!E100)</f>
        <v/>
      </c>
      <c r="C76" s="120"/>
      <c r="D76" s="121"/>
      <c r="E76" s="70" t="str">
        <f>IF(Konular!F100="","",Konular!F100)</f>
        <v/>
      </c>
      <c r="F76" s="53"/>
      <c r="G76" s="126" t="s">
        <v>61</v>
      </c>
      <c r="H76" s="127"/>
      <c r="I76" s="127"/>
      <c r="J76" s="127"/>
      <c r="K76" s="127"/>
      <c r="L76" s="127"/>
      <c r="M76" s="128"/>
      <c r="N76" s="96">
        <f>COUNTIF(Y9:Y53,"&lt;30")-COUNTIF(Y9:Y53,"&lt;0")</f>
        <v>2</v>
      </c>
      <c r="O76" s="97"/>
      <c r="P76" s="49"/>
      <c r="Q76" s="49"/>
      <c r="R76" s="136" t="s">
        <v>24</v>
      </c>
      <c r="S76" s="137"/>
      <c r="T76" s="137"/>
      <c r="U76" s="137"/>
      <c r="V76" s="137"/>
      <c r="W76" s="137"/>
      <c r="X76" s="138"/>
      <c r="Y76" s="139" t="e">
        <f>IF(SUM(Y9:Y53)=0,"",MAX(Y9:Y53))</f>
        <v>#REF!</v>
      </c>
      <c r="Z76" s="140"/>
      <c r="AA76" s="141"/>
      <c r="AB76" s="34"/>
      <c r="AC76" s="34"/>
      <c r="AD76" s="34"/>
      <c r="AE76" s="34"/>
      <c r="AF76" s="34"/>
    </row>
    <row r="77" spans="1:38" ht="16.5" customHeight="1" thickTop="1" thickBot="1">
      <c r="A77" s="53"/>
      <c r="B77" s="110" t="s">
        <v>5</v>
      </c>
      <c r="C77" s="111"/>
      <c r="D77" s="112"/>
      <c r="E77" s="20">
        <f>SUM(E57:E76)</f>
        <v>100</v>
      </c>
      <c r="F77" s="53"/>
      <c r="G77" s="126" t="s">
        <v>62</v>
      </c>
      <c r="H77" s="127"/>
      <c r="I77" s="127"/>
      <c r="J77" s="127"/>
      <c r="K77" s="127"/>
      <c r="L77" s="127"/>
      <c r="M77" s="128"/>
      <c r="N77" s="96">
        <f>COUNTIF(Y9:Y53,"&lt;50")-COUNTIF(Y9:Y53,"&lt;30")</f>
        <v>1</v>
      </c>
      <c r="O77" s="97"/>
      <c r="P77" s="49"/>
      <c r="Q77" s="49"/>
      <c r="R77" s="136" t="s">
        <v>26</v>
      </c>
      <c r="S77" s="137"/>
      <c r="T77" s="137"/>
      <c r="U77" s="137"/>
      <c r="V77" s="137"/>
      <c r="W77" s="137"/>
      <c r="X77" s="138"/>
      <c r="Y77" s="145" t="e">
        <f>IF(SUM(Y9:Y53)=0,"",AVERAGE(Y9:Y53))</f>
        <v>#REF!</v>
      </c>
      <c r="Z77" s="146"/>
      <c r="AA77" s="147"/>
      <c r="AB77" s="34"/>
      <c r="AC77" s="34"/>
      <c r="AD77" s="34"/>
      <c r="AE77" s="34"/>
      <c r="AF77" s="34"/>
    </row>
    <row r="78" spans="1:38" ht="15" thickTop="1">
      <c r="A78" s="49"/>
      <c r="B78" s="49"/>
      <c r="C78" s="49"/>
      <c r="D78" s="49"/>
      <c r="E78" s="49"/>
      <c r="F78" s="49"/>
      <c r="G78" s="126" t="s">
        <v>63</v>
      </c>
      <c r="H78" s="127"/>
      <c r="I78" s="127"/>
      <c r="J78" s="127"/>
      <c r="K78" s="127"/>
      <c r="L78" s="127"/>
      <c r="M78" s="128"/>
      <c r="N78" s="96">
        <f>COUNTIF(Y9:Y53,"&lt;70")-COUNTIF(Y9:Y53,"&lt;50")</f>
        <v>7</v>
      </c>
      <c r="O78" s="97"/>
      <c r="P78" s="49"/>
      <c r="Q78" s="49"/>
      <c r="R78" s="39"/>
      <c r="S78" s="40"/>
      <c r="T78" s="40"/>
      <c r="U78" s="40"/>
      <c r="V78" s="40"/>
      <c r="W78" s="40"/>
      <c r="X78" s="40"/>
      <c r="Y78" s="40"/>
      <c r="Z78" s="40"/>
      <c r="AA78" s="41"/>
      <c r="AB78" s="42"/>
      <c r="AC78" s="42"/>
      <c r="AD78" s="42"/>
      <c r="AE78" s="42"/>
      <c r="AF78" s="42"/>
    </row>
    <row r="79" spans="1:38">
      <c r="A79" s="49"/>
      <c r="B79" s="49"/>
      <c r="C79" s="49"/>
      <c r="D79" s="49"/>
      <c r="E79" s="49"/>
      <c r="F79" s="49"/>
      <c r="G79" s="126" t="s">
        <v>59</v>
      </c>
      <c r="H79" s="127"/>
      <c r="I79" s="127"/>
      <c r="J79" s="127"/>
      <c r="K79" s="127"/>
      <c r="L79" s="127"/>
      <c r="M79" s="128"/>
      <c r="N79" s="98">
        <f>COUNTIF(Y9:Y53,"&lt;85")-COUNTIF(Y9:Y53,"&lt;70")</f>
        <v>15</v>
      </c>
      <c r="O79" s="99"/>
      <c r="P79" s="49"/>
      <c r="Q79" s="49"/>
      <c r="R79" s="136" t="s">
        <v>25</v>
      </c>
      <c r="S79" s="137"/>
      <c r="T79" s="137"/>
      <c r="U79" s="137"/>
      <c r="V79" s="137"/>
      <c r="W79" s="137"/>
      <c r="X79" s="138"/>
      <c r="Y79" s="139">
        <f>IF((SUM(N76:O78))&gt;0,(SUM(N76:O78)),0)</f>
        <v>10</v>
      </c>
      <c r="Z79" s="140"/>
      <c r="AA79" s="141"/>
    </row>
    <row r="80" spans="1:38">
      <c r="A80" s="49"/>
      <c r="B80" s="49"/>
      <c r="C80" s="49"/>
      <c r="D80" s="49"/>
      <c r="E80" s="49"/>
      <c r="F80" s="49"/>
      <c r="G80" s="126" t="s">
        <v>60</v>
      </c>
      <c r="H80" s="127"/>
      <c r="I80" s="127"/>
      <c r="J80" s="127"/>
      <c r="K80" s="127"/>
      <c r="L80" s="127"/>
      <c r="M80" s="128"/>
      <c r="N80" s="98">
        <f>COUNTIF(Y9:Y53,"&lt;=100")-COUNTIF(Y9:Y53,"&lt;85")</f>
        <v>7</v>
      </c>
      <c r="O80" s="99"/>
      <c r="P80" s="49"/>
      <c r="Q80" s="49"/>
      <c r="R80" s="136" t="s">
        <v>23</v>
      </c>
      <c r="S80" s="137"/>
      <c r="T80" s="137"/>
      <c r="U80" s="137"/>
      <c r="V80" s="137"/>
      <c r="W80" s="137"/>
      <c r="X80" s="138"/>
      <c r="Y80" s="142">
        <f>IF((SUM(N79:O80))&gt;0,(SUM(N79:O80)),"0")</f>
        <v>22</v>
      </c>
      <c r="Z80" s="143"/>
      <c r="AA80" s="144"/>
    </row>
    <row r="81" spans="1:32">
      <c r="A81" s="49"/>
      <c r="B81" s="49"/>
      <c r="C81" s="49"/>
      <c r="D81" s="49"/>
      <c r="E81" s="49"/>
      <c r="F81" s="49"/>
      <c r="G81" s="153" t="s">
        <v>56</v>
      </c>
      <c r="H81" s="154"/>
      <c r="I81" s="154"/>
      <c r="J81" s="154"/>
      <c r="K81" s="154"/>
      <c r="L81" s="154"/>
      <c r="M81" s="155"/>
      <c r="N81" s="162">
        <f>COUNTIF(AA9:AA53,"Girmedi")</f>
        <v>0</v>
      </c>
      <c r="O81" s="162"/>
      <c r="P81" s="49"/>
      <c r="Q81" s="49"/>
      <c r="R81" s="136" t="s">
        <v>27</v>
      </c>
      <c r="S81" s="137"/>
      <c r="T81" s="137"/>
      <c r="U81" s="137"/>
      <c r="V81" s="137"/>
      <c r="W81" s="137"/>
      <c r="X81" s="138"/>
      <c r="Y81" s="145">
        <f>100*Y80/(Y79+Y80)</f>
        <v>68.75</v>
      </c>
      <c r="Z81" s="146"/>
      <c r="AA81" s="147"/>
    </row>
    <row r="82" spans="1:32">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32">
      <c r="A83" s="49"/>
      <c r="B83" s="49"/>
      <c r="C83" s="49"/>
      <c r="D83" s="54"/>
      <c r="E83" s="49"/>
      <c r="F83" s="49"/>
      <c r="G83" s="163" t="s">
        <v>28</v>
      </c>
      <c r="H83" s="164"/>
      <c r="I83" s="164"/>
      <c r="J83" s="164"/>
      <c r="K83" s="164"/>
      <c r="L83" s="164"/>
      <c r="M83" s="164"/>
      <c r="N83" s="164"/>
      <c r="O83" s="164"/>
      <c r="P83" s="164"/>
      <c r="Q83" s="164"/>
      <c r="R83" s="164"/>
      <c r="S83" s="164"/>
      <c r="T83" s="164"/>
      <c r="U83" s="164"/>
      <c r="V83" s="164"/>
      <c r="W83" s="164"/>
      <c r="X83" s="164"/>
      <c r="Y83" s="164"/>
      <c r="Z83" s="164"/>
      <c r="AA83" s="165"/>
    </row>
    <row r="84" spans="1:32">
      <c r="A84" s="49"/>
      <c r="B84" s="49"/>
      <c r="C84" s="49"/>
      <c r="D84" s="54"/>
      <c r="E84" s="49"/>
      <c r="F84" s="49"/>
      <c r="G84" s="151" t="s">
        <v>38</v>
      </c>
      <c r="H84" s="152"/>
      <c r="I84" s="152"/>
      <c r="J84" s="79" t="s">
        <v>39</v>
      </c>
      <c r="K84" s="129">
        <f>Y81</f>
        <v>68.75</v>
      </c>
      <c r="L84" s="129"/>
      <c r="M84" s="80" t="s">
        <v>40</v>
      </c>
      <c r="N84" s="80"/>
      <c r="O84" s="80"/>
      <c r="P84" s="80"/>
      <c r="Q84" s="80"/>
      <c r="R84" s="80"/>
      <c r="S84" s="80"/>
      <c r="T84" s="81"/>
      <c r="U84" s="81"/>
      <c r="V84" s="81"/>
      <c r="W84" s="81"/>
      <c r="X84" s="81"/>
      <c r="Y84" s="81"/>
      <c r="Z84" s="81"/>
      <c r="AA84" s="82"/>
    </row>
    <row r="85" spans="1:32" ht="15" customHeight="1">
      <c r="A85" s="49"/>
      <c r="B85" s="49"/>
      <c r="C85" s="49"/>
      <c r="D85" s="49"/>
      <c r="E85" s="49"/>
      <c r="F85" s="49"/>
      <c r="G85" s="130" t="s">
        <v>124</v>
      </c>
      <c r="H85" s="131"/>
      <c r="I85" s="131"/>
      <c r="J85" s="131"/>
      <c r="K85" s="131"/>
      <c r="L85" s="131"/>
      <c r="M85" s="131"/>
      <c r="N85" s="131"/>
      <c r="O85" s="131"/>
      <c r="P85" s="131"/>
      <c r="Q85" s="131"/>
      <c r="R85" s="131"/>
      <c r="S85" s="131"/>
      <c r="T85" s="131"/>
      <c r="U85" s="131"/>
      <c r="V85" s="131"/>
      <c r="W85" s="131"/>
      <c r="X85" s="131"/>
      <c r="Y85" s="131"/>
      <c r="Z85" s="131"/>
      <c r="AA85" s="132"/>
    </row>
    <row r="86" spans="1:32">
      <c r="A86" s="49"/>
      <c r="B86" s="49"/>
      <c r="C86" s="49"/>
      <c r="D86" s="49"/>
      <c r="E86" s="49"/>
      <c r="F86" s="49"/>
      <c r="G86" s="130"/>
      <c r="H86" s="131"/>
      <c r="I86" s="131"/>
      <c r="J86" s="131"/>
      <c r="K86" s="131"/>
      <c r="L86" s="131"/>
      <c r="M86" s="131"/>
      <c r="N86" s="131"/>
      <c r="O86" s="131"/>
      <c r="P86" s="131"/>
      <c r="Q86" s="131"/>
      <c r="R86" s="131"/>
      <c r="S86" s="131"/>
      <c r="T86" s="131"/>
      <c r="U86" s="131"/>
      <c r="V86" s="131"/>
      <c r="W86" s="131"/>
      <c r="X86" s="131"/>
      <c r="Y86" s="131"/>
      <c r="Z86" s="131"/>
      <c r="AA86" s="132"/>
      <c r="AB86" s="1"/>
      <c r="AC86" s="1"/>
      <c r="AD86" s="1"/>
      <c r="AE86" s="1"/>
      <c r="AF86" s="1"/>
    </row>
    <row r="87" spans="1:32" ht="15" customHeight="1">
      <c r="A87" s="49"/>
      <c r="B87" s="49"/>
      <c r="C87" s="49"/>
      <c r="D87" s="49"/>
      <c r="E87" s="49"/>
      <c r="F87" s="49"/>
      <c r="G87" s="130"/>
      <c r="H87" s="131"/>
      <c r="I87" s="131"/>
      <c r="J87" s="131"/>
      <c r="K87" s="131"/>
      <c r="L87" s="131"/>
      <c r="M87" s="131"/>
      <c r="N87" s="131"/>
      <c r="O87" s="131"/>
      <c r="P87" s="131"/>
      <c r="Q87" s="131"/>
      <c r="R87" s="131"/>
      <c r="S87" s="131"/>
      <c r="T87" s="131"/>
      <c r="U87" s="131"/>
      <c r="V87" s="131"/>
      <c r="W87" s="131"/>
      <c r="X87" s="131"/>
      <c r="Y87" s="131"/>
      <c r="Z87" s="131"/>
      <c r="AA87" s="132"/>
      <c r="AB87" s="22"/>
      <c r="AC87" s="22"/>
      <c r="AD87" s="22"/>
      <c r="AE87" s="22"/>
      <c r="AF87" s="22"/>
    </row>
    <row r="88" spans="1:32" ht="15" customHeight="1">
      <c r="A88" s="49"/>
      <c r="B88" s="49"/>
      <c r="C88" s="49"/>
      <c r="D88" s="49"/>
      <c r="E88" s="49"/>
      <c r="F88" s="49"/>
      <c r="G88" s="133"/>
      <c r="H88" s="134"/>
      <c r="I88" s="134"/>
      <c r="J88" s="134"/>
      <c r="K88" s="134"/>
      <c r="L88" s="134"/>
      <c r="M88" s="134"/>
      <c r="N88" s="134"/>
      <c r="O88" s="134"/>
      <c r="P88" s="134"/>
      <c r="Q88" s="134"/>
      <c r="R88" s="134"/>
      <c r="S88" s="134"/>
      <c r="T88" s="134"/>
      <c r="U88" s="134"/>
      <c r="V88" s="134"/>
      <c r="W88" s="134"/>
      <c r="X88" s="134"/>
      <c r="Y88" s="134"/>
      <c r="Z88" s="134"/>
      <c r="AA88" s="135"/>
      <c r="AB88" s="22"/>
      <c r="AC88" s="22"/>
      <c r="AD88" s="22"/>
      <c r="AE88" s="22"/>
      <c r="AF88" s="22"/>
    </row>
    <row r="89" spans="1:32">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22"/>
      <c r="AC89" s="22"/>
      <c r="AD89" s="22"/>
      <c r="AE89" s="22"/>
      <c r="AF89" s="22"/>
    </row>
    <row r="90" spans="1:32">
      <c r="A90" s="49"/>
      <c r="B90" s="49"/>
      <c r="C90" s="54" t="str">
        <f>Bilgiler!D6</f>
        <v>Engin YAZAN</v>
      </c>
      <c r="D90" s="49"/>
      <c r="E90" s="49"/>
      <c r="F90" s="49"/>
      <c r="G90" s="49"/>
      <c r="H90" s="49"/>
      <c r="I90" s="49"/>
      <c r="J90" s="49"/>
      <c r="K90" s="49"/>
      <c r="L90" s="49"/>
      <c r="M90" s="49"/>
      <c r="N90" s="49"/>
      <c r="O90" s="49"/>
      <c r="P90" s="49"/>
      <c r="Q90" s="49"/>
      <c r="R90" s="49"/>
      <c r="S90" s="49"/>
      <c r="T90" s="55" t="str">
        <f>Bilgiler!D8</f>
        <v>MEHMET ALTINDAĞ</v>
      </c>
      <c r="U90" s="49"/>
      <c r="V90" s="49"/>
      <c r="W90" s="49"/>
      <c r="X90" s="49"/>
      <c r="Y90" s="49"/>
      <c r="Z90" s="49"/>
      <c r="AA90" s="49"/>
      <c r="AB90" s="22"/>
      <c r="AC90" s="22"/>
      <c r="AD90" s="22"/>
      <c r="AE90" s="22"/>
      <c r="AF90" s="22"/>
    </row>
    <row r="91" spans="1:32">
      <c r="A91" s="49"/>
      <c r="B91" s="49"/>
      <c r="C91" s="54" t="str">
        <f>Bilgiler!D7</f>
        <v>TÜRKÇE ÖĞRETMENİ</v>
      </c>
      <c r="D91" s="49"/>
      <c r="E91" s="49"/>
      <c r="F91" s="49"/>
      <c r="G91" s="49"/>
      <c r="H91" s="49"/>
      <c r="I91" s="49"/>
      <c r="J91" s="49"/>
      <c r="K91" s="49"/>
      <c r="L91" s="49"/>
      <c r="M91" s="49"/>
      <c r="N91" s="49"/>
      <c r="O91" s="49"/>
      <c r="P91" s="49"/>
      <c r="Q91" s="49"/>
      <c r="R91" s="49"/>
      <c r="S91" s="49"/>
      <c r="T91" s="62" t="str">
        <f>Bilgiler!B8</f>
        <v>Okul Müdürü</v>
      </c>
      <c r="U91" s="49"/>
      <c r="V91" s="49"/>
      <c r="W91" s="49"/>
      <c r="X91" s="49"/>
      <c r="Y91" s="49"/>
      <c r="Z91" s="49"/>
      <c r="AA91" s="49"/>
    </row>
    <row r="92" spans="1:32">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row>
    <row r="93" spans="1:3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sheetData>
  <sheetProtection sheet="1" objects="1" scenarios="1"/>
  <mergeCells count="72">
    <mergeCell ref="G80:M80"/>
    <mergeCell ref="N80:O80"/>
    <mergeCell ref="R80:X80"/>
    <mergeCell ref="Y80:AA80"/>
    <mergeCell ref="G85:AA88"/>
    <mergeCell ref="G81:M81"/>
    <mergeCell ref="N81:O81"/>
    <mergeCell ref="R81:X81"/>
    <mergeCell ref="Y81:AA81"/>
    <mergeCell ref="G83:AA83"/>
    <mergeCell ref="G84:I84"/>
    <mergeCell ref="K84:L84"/>
    <mergeCell ref="G79:M79"/>
    <mergeCell ref="N79:O79"/>
    <mergeCell ref="R79:X79"/>
    <mergeCell ref="Y79:AA79"/>
    <mergeCell ref="G78:M78"/>
    <mergeCell ref="N78:O78"/>
    <mergeCell ref="B77:D77"/>
    <mergeCell ref="G77:M77"/>
    <mergeCell ref="N77:O77"/>
    <mergeCell ref="R77:X77"/>
    <mergeCell ref="Y77:AA77"/>
    <mergeCell ref="Y75:AA75"/>
    <mergeCell ref="B76:D76"/>
    <mergeCell ref="G76:M76"/>
    <mergeCell ref="N76:O76"/>
    <mergeCell ref="R76:X76"/>
    <mergeCell ref="Y76:AA76"/>
    <mergeCell ref="B75:D75"/>
    <mergeCell ref="G75:O75"/>
    <mergeCell ref="R75:X75"/>
    <mergeCell ref="G74:AA74"/>
    <mergeCell ref="B64:D64"/>
    <mergeCell ref="B65:D65"/>
    <mergeCell ref="B66:D66"/>
    <mergeCell ref="B67:D67"/>
    <mergeCell ref="B68:D68"/>
    <mergeCell ref="B69:D69"/>
    <mergeCell ref="B70:D70"/>
    <mergeCell ref="B71:D71"/>
    <mergeCell ref="B72:D72"/>
    <mergeCell ref="B73:D73"/>
    <mergeCell ref="B74:D74"/>
    <mergeCell ref="A7:D7"/>
    <mergeCell ref="E7:X7"/>
    <mergeCell ref="G63:AA63"/>
    <mergeCell ref="Y7:AA7"/>
    <mergeCell ref="A54:D54"/>
    <mergeCell ref="A56:D56"/>
    <mergeCell ref="G56:AA56"/>
    <mergeCell ref="B57:D57"/>
    <mergeCell ref="B58:D58"/>
    <mergeCell ref="B59:D59"/>
    <mergeCell ref="B60:D60"/>
    <mergeCell ref="B61:D61"/>
    <mergeCell ref="B62:D62"/>
    <mergeCell ref="B63:D63"/>
    <mergeCell ref="A1:AA1"/>
    <mergeCell ref="D2:J2"/>
    <mergeCell ref="N2:Q2"/>
    <mergeCell ref="S2:W2"/>
    <mergeCell ref="X2:AA6"/>
    <mergeCell ref="D3:J3"/>
    <mergeCell ref="N3:Q3"/>
    <mergeCell ref="S3:W3"/>
    <mergeCell ref="D4:J4"/>
    <mergeCell ref="N4:Q4"/>
    <mergeCell ref="S4:W4"/>
    <mergeCell ref="D5:J5"/>
    <mergeCell ref="N5:Q5"/>
    <mergeCell ref="S5:W5"/>
  </mergeCells>
  <conditionalFormatting sqref="Z9:Z53">
    <cfRule type="containsText" dxfId="11" priority="1" operator="containsText" text="BAŞARISIZ">
      <formula>NOT(ISERROR(SEARCH("BAŞARISIZ",Z9)))</formula>
    </cfRule>
    <cfRule type="containsText" dxfId="10" priority="6" operator="containsText" text="Geçmez">
      <formula>NOT(ISERROR(SEARCH("Geçmez",Z9)))</formula>
    </cfRule>
  </conditionalFormatting>
  <conditionalFormatting sqref="Z9:Z53">
    <cfRule type="containsText" dxfId="9" priority="5" operator="containsText" text="Geçmez">
      <formula>NOT(ISERROR(SEARCH("Geçmez",Z9)))</formula>
    </cfRule>
  </conditionalFormatting>
  <conditionalFormatting sqref="Z9:Z53">
    <cfRule type="containsText" dxfId="8" priority="4" operator="containsText" text="Geçmez">
      <formula>NOT(ISERROR(SEARCH("Geçmez",Z9)))</formula>
    </cfRule>
  </conditionalFormatting>
  <conditionalFormatting sqref="Z9:Z53">
    <cfRule type="containsText" dxfId="7" priority="3" operator="containsText" text="1">
      <formula>NOT(ISERROR(SEARCH("1",Z9)))</formula>
    </cfRule>
  </conditionalFormatting>
  <conditionalFormatting sqref="Y9:Y53">
    <cfRule type="cellIs" dxfId="6" priority="2" operator="between">
      <formula>0</formula>
      <formula>69</formula>
    </cfRule>
  </conditionalFormatting>
  <pageMargins left="0.31496062992125984" right="0.15748031496062992" top="0.23622047244094491" bottom="0.19685039370078741" header="0.19685039370078741" footer="0.15748031496062992"/>
  <pageSetup paperSize="9" scale="65" orientation="portrait" blackAndWhite="1" horizontalDpi="4294967293"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L93"/>
  <sheetViews>
    <sheetView zoomScaleNormal="100" workbookViewId="0">
      <selection sqref="A1:AA1"/>
    </sheetView>
  </sheetViews>
  <sheetFormatPr defaultColWidth="9.109375" defaultRowHeight="14.4"/>
  <cols>
    <col min="1" max="1" width="5.5546875" style="21" bestFit="1" customWidth="1"/>
    <col min="2" max="2" width="5.33203125" style="21" customWidth="1"/>
    <col min="3" max="3" width="15.5546875" style="21" customWidth="1"/>
    <col min="4" max="4" width="12.44140625" style="21" customWidth="1"/>
    <col min="5" max="24" width="4.5546875" style="21" customWidth="1"/>
    <col min="25" max="25" width="5.33203125" style="21" bestFit="1" customWidth="1"/>
    <col min="26" max="26" width="11.33203125" style="21" customWidth="1"/>
    <col min="27" max="27" width="7.33203125" style="21" customWidth="1"/>
    <col min="28" max="16384" width="9.109375" style="21"/>
  </cols>
  <sheetData>
    <row r="1" spans="1:27">
      <c r="A1" s="100" t="s">
        <v>53</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row>
    <row r="2" spans="1:27" s="72" customFormat="1" ht="15" customHeight="1">
      <c r="A2" s="71"/>
      <c r="B2" s="71"/>
      <c r="C2" s="50" t="s">
        <v>41</v>
      </c>
      <c r="D2" s="101" t="str">
        <f>Bilgiler!D2</f>
        <v>ATATÜRK ORTAOKULU</v>
      </c>
      <c r="E2" s="101"/>
      <c r="F2" s="101"/>
      <c r="G2" s="101"/>
      <c r="H2" s="101"/>
      <c r="I2" s="101"/>
      <c r="J2" s="101"/>
      <c r="K2" s="71"/>
      <c r="L2" s="71"/>
      <c r="M2" s="71"/>
      <c r="N2" s="101" t="s">
        <v>9</v>
      </c>
      <c r="O2" s="101"/>
      <c r="P2" s="101"/>
      <c r="Q2" s="101"/>
      <c r="R2" s="67" t="s">
        <v>14</v>
      </c>
      <c r="S2" s="101" t="str">
        <f>Bilgiler!D5</f>
        <v>5/F</v>
      </c>
      <c r="T2" s="101"/>
      <c r="U2" s="101"/>
      <c r="V2" s="101"/>
      <c r="W2" s="101"/>
      <c r="X2" s="103" t="s">
        <v>65</v>
      </c>
      <c r="Y2" s="103"/>
      <c r="Z2" s="103"/>
      <c r="AA2" s="103"/>
    </row>
    <row r="3" spans="1:27">
      <c r="A3" s="49"/>
      <c r="B3" s="49"/>
      <c r="C3" s="50" t="s">
        <v>42</v>
      </c>
      <c r="D3" s="101" t="str">
        <f>Bilgiler!D3</f>
        <v>2025-2026</v>
      </c>
      <c r="E3" s="101"/>
      <c r="F3" s="101"/>
      <c r="G3" s="101"/>
      <c r="H3" s="101"/>
      <c r="I3" s="101"/>
      <c r="J3" s="101"/>
      <c r="K3" s="49"/>
      <c r="L3" s="49"/>
      <c r="M3" s="49"/>
      <c r="N3" s="101" t="s">
        <v>29</v>
      </c>
      <c r="O3" s="101"/>
      <c r="P3" s="101"/>
      <c r="Q3" s="101"/>
      <c r="R3" s="67" t="s">
        <v>14</v>
      </c>
      <c r="S3" s="102" t="s">
        <v>55</v>
      </c>
      <c r="T3" s="102"/>
      <c r="U3" s="102"/>
      <c r="V3" s="102"/>
      <c r="W3" s="102"/>
      <c r="X3" s="103"/>
      <c r="Y3" s="103"/>
      <c r="Z3" s="103"/>
      <c r="AA3" s="103"/>
    </row>
    <row r="4" spans="1:27">
      <c r="A4" s="49"/>
      <c r="B4" s="49"/>
      <c r="C4" s="50" t="s">
        <v>43</v>
      </c>
      <c r="D4" s="101" t="str">
        <f>Bilgiler!D4</f>
        <v>TÜRKÇE</v>
      </c>
      <c r="E4" s="101"/>
      <c r="F4" s="101"/>
      <c r="G4" s="101"/>
      <c r="H4" s="101"/>
      <c r="I4" s="101"/>
      <c r="J4" s="101"/>
      <c r="K4" s="49"/>
      <c r="L4" s="49"/>
      <c r="M4" s="49"/>
      <c r="N4" s="101" t="s">
        <v>10</v>
      </c>
      <c r="O4" s="101"/>
      <c r="P4" s="101"/>
      <c r="Q4" s="101"/>
      <c r="R4" s="67" t="s">
        <v>14</v>
      </c>
      <c r="S4" s="102" t="s">
        <v>54</v>
      </c>
      <c r="T4" s="102"/>
      <c r="U4" s="102"/>
      <c r="V4" s="102"/>
      <c r="W4" s="102"/>
      <c r="X4" s="103"/>
      <c r="Y4" s="103"/>
      <c r="Z4" s="103"/>
      <c r="AA4" s="103"/>
    </row>
    <row r="5" spans="1:27">
      <c r="A5" s="49"/>
      <c r="B5" s="49"/>
      <c r="C5" s="50" t="s">
        <v>0</v>
      </c>
      <c r="D5" s="101" t="str">
        <f>Bilgiler!D6</f>
        <v>Engin YAZAN</v>
      </c>
      <c r="E5" s="101"/>
      <c r="F5" s="101"/>
      <c r="G5" s="101"/>
      <c r="H5" s="101"/>
      <c r="I5" s="101"/>
      <c r="J5" s="101"/>
      <c r="K5" s="49"/>
      <c r="L5" s="49"/>
      <c r="M5" s="49"/>
      <c r="N5" s="101" t="s">
        <v>11</v>
      </c>
      <c r="O5" s="101"/>
      <c r="P5" s="101"/>
      <c r="Q5" s="101"/>
      <c r="R5" s="67" t="s">
        <v>14</v>
      </c>
      <c r="S5" s="105"/>
      <c r="T5" s="102"/>
      <c r="U5" s="102"/>
      <c r="V5" s="102"/>
      <c r="W5" s="102"/>
      <c r="X5" s="103"/>
      <c r="Y5" s="103"/>
      <c r="Z5" s="103"/>
      <c r="AA5" s="103"/>
    </row>
    <row r="6" spans="1:27" ht="15" thickBot="1">
      <c r="A6" s="49"/>
      <c r="B6" s="49"/>
      <c r="C6" s="49"/>
      <c r="D6" s="49"/>
      <c r="E6" s="49"/>
      <c r="F6" s="49"/>
      <c r="G6" s="49"/>
      <c r="H6" s="49"/>
      <c r="I6" s="49"/>
      <c r="J6" s="49"/>
      <c r="K6" s="49"/>
      <c r="L6" s="49"/>
      <c r="M6" s="49"/>
      <c r="N6" s="49"/>
      <c r="O6" s="49"/>
      <c r="P6" s="49"/>
      <c r="Q6" s="49"/>
      <c r="R6" s="49"/>
      <c r="S6" s="49"/>
      <c r="T6" s="49"/>
      <c r="U6" s="49"/>
      <c r="V6" s="49"/>
      <c r="W6" s="49"/>
      <c r="X6" s="104"/>
      <c r="Y6" s="104"/>
      <c r="Z6" s="104"/>
      <c r="AA6" s="104"/>
    </row>
    <row r="7" spans="1:27" ht="15" thickTop="1">
      <c r="A7" s="106" t="s">
        <v>1</v>
      </c>
      <c r="B7" s="107"/>
      <c r="C7" s="107"/>
      <c r="D7" s="108"/>
      <c r="E7" s="161" t="s">
        <v>2</v>
      </c>
      <c r="F7" s="161"/>
      <c r="G7" s="161"/>
      <c r="H7" s="161"/>
      <c r="I7" s="161"/>
      <c r="J7" s="161"/>
      <c r="K7" s="161"/>
      <c r="L7" s="161"/>
      <c r="M7" s="161"/>
      <c r="N7" s="161"/>
      <c r="O7" s="161"/>
      <c r="P7" s="161"/>
      <c r="Q7" s="161"/>
      <c r="R7" s="161"/>
      <c r="S7" s="161"/>
      <c r="T7" s="161"/>
      <c r="U7" s="161"/>
      <c r="V7" s="161"/>
      <c r="W7" s="161"/>
      <c r="X7" s="161"/>
      <c r="Y7" s="161" t="s">
        <v>4</v>
      </c>
      <c r="Z7" s="161"/>
      <c r="AA7" s="161"/>
    </row>
    <row r="8" spans="1:27" ht="39.6">
      <c r="A8" s="6" t="s">
        <v>6</v>
      </c>
      <c r="B8" s="7" t="s">
        <v>7</v>
      </c>
      <c r="C8" s="7" t="s">
        <v>34</v>
      </c>
      <c r="D8" s="7" t="s">
        <v>33</v>
      </c>
      <c r="E8" s="36">
        <v>1</v>
      </c>
      <c r="F8" s="36">
        <v>2</v>
      </c>
      <c r="G8" s="36">
        <v>3</v>
      </c>
      <c r="H8" s="36">
        <v>4</v>
      </c>
      <c r="I8" s="36">
        <v>5</v>
      </c>
      <c r="J8" s="36">
        <v>6</v>
      </c>
      <c r="K8" s="36">
        <v>7</v>
      </c>
      <c r="L8" s="36">
        <v>8</v>
      </c>
      <c r="M8" s="36">
        <v>9</v>
      </c>
      <c r="N8" s="36">
        <v>10</v>
      </c>
      <c r="O8" s="36">
        <v>11</v>
      </c>
      <c r="P8" s="36">
        <v>12</v>
      </c>
      <c r="Q8" s="36">
        <v>13</v>
      </c>
      <c r="R8" s="36">
        <v>14</v>
      </c>
      <c r="S8" s="36">
        <v>15</v>
      </c>
      <c r="T8" s="36">
        <v>16</v>
      </c>
      <c r="U8" s="36">
        <v>17</v>
      </c>
      <c r="V8" s="36">
        <v>18</v>
      </c>
      <c r="W8" s="36">
        <v>19</v>
      </c>
      <c r="X8" s="36">
        <v>20</v>
      </c>
      <c r="Y8" s="8" t="s">
        <v>3</v>
      </c>
      <c r="Z8" s="8" t="s">
        <v>64</v>
      </c>
      <c r="AA8" s="61" t="s">
        <v>35</v>
      </c>
    </row>
    <row r="9" spans="1:27" ht="15.6">
      <c r="A9" s="65">
        <v>1</v>
      </c>
      <c r="B9" s="75"/>
      <c r="C9" s="76"/>
      <c r="D9" s="76"/>
      <c r="E9" s="29"/>
      <c r="F9" s="29"/>
      <c r="G9" s="29"/>
      <c r="H9" s="29"/>
      <c r="I9" s="29"/>
      <c r="J9" s="29"/>
      <c r="K9" s="29"/>
      <c r="L9" s="29"/>
      <c r="M9" s="29"/>
      <c r="N9" s="29"/>
      <c r="O9" s="29"/>
      <c r="P9" s="29"/>
      <c r="Q9" s="29"/>
      <c r="R9" s="29"/>
      <c r="S9" s="29"/>
      <c r="T9" s="29"/>
      <c r="U9" s="29"/>
      <c r="V9" s="29"/>
      <c r="W9" s="29"/>
      <c r="X9" s="29"/>
      <c r="Y9" s="37" t="str">
        <f>IF(AA9="G","",IF(C9="","",SUM(E9:X9)))</f>
        <v/>
      </c>
      <c r="Z9" s="37" t="str">
        <f>IF(SUM(E9:X9)="","",IF(Y9&lt;70,"BAŞARISIZ",IF(Y9&lt;=100,"BAŞARILI","")))</f>
        <v/>
      </c>
      <c r="AA9" s="58"/>
    </row>
    <row r="10" spans="1:27" ht="15.6">
      <c r="A10" s="65">
        <v>2</v>
      </c>
      <c r="B10" s="75"/>
      <c r="C10" s="76"/>
      <c r="D10" s="76"/>
      <c r="E10" s="29"/>
      <c r="F10" s="29"/>
      <c r="G10" s="29"/>
      <c r="H10" s="29"/>
      <c r="I10" s="29"/>
      <c r="J10" s="29"/>
      <c r="K10" s="29"/>
      <c r="L10" s="29"/>
      <c r="M10" s="29"/>
      <c r="N10" s="29"/>
      <c r="O10" s="29"/>
      <c r="P10" s="29"/>
      <c r="Q10" s="29"/>
      <c r="R10" s="29"/>
      <c r="S10" s="29"/>
      <c r="T10" s="29"/>
      <c r="U10" s="29"/>
      <c r="V10" s="29"/>
      <c r="W10" s="29"/>
      <c r="X10" s="29"/>
      <c r="Y10" s="37" t="str">
        <f t="shared" ref="Y10:Y41" si="0">IF(AA10="G","",IF(C10="","",SUM(E10:X10)))</f>
        <v/>
      </c>
      <c r="Z10" s="37" t="str">
        <f t="shared" ref="Z10:Z41" si="1">IF(SUM(E10:X10)="","",IF(Y10&lt;70,"BAŞARISIZ",IF(Y10&lt;=100,"BAŞARILI","")))</f>
        <v/>
      </c>
      <c r="AA10" s="58"/>
    </row>
    <row r="11" spans="1:27" ht="15.6">
      <c r="A11" s="65">
        <v>3</v>
      </c>
      <c r="B11" s="75"/>
      <c r="C11" s="76"/>
      <c r="D11" s="76"/>
      <c r="E11" s="29"/>
      <c r="F11" s="29"/>
      <c r="G11" s="29"/>
      <c r="H11" s="29"/>
      <c r="I11" s="29"/>
      <c r="J11" s="29"/>
      <c r="K11" s="29"/>
      <c r="L11" s="29"/>
      <c r="M11" s="29"/>
      <c r="N11" s="29"/>
      <c r="O11" s="29"/>
      <c r="P11" s="29"/>
      <c r="Q11" s="29"/>
      <c r="R11" s="29"/>
      <c r="S11" s="29"/>
      <c r="T11" s="29"/>
      <c r="U11" s="29"/>
      <c r="V11" s="29"/>
      <c r="W11" s="29"/>
      <c r="X11" s="29"/>
      <c r="Y11" s="37" t="str">
        <f t="shared" si="0"/>
        <v/>
      </c>
      <c r="Z11" s="37" t="str">
        <f t="shared" si="1"/>
        <v/>
      </c>
      <c r="AA11" s="58"/>
    </row>
    <row r="12" spans="1:27" ht="15.6">
      <c r="A12" s="65">
        <v>4</v>
      </c>
      <c r="B12" s="75"/>
      <c r="C12" s="76"/>
      <c r="D12" s="76"/>
      <c r="E12" s="29"/>
      <c r="F12" s="29"/>
      <c r="G12" s="29"/>
      <c r="H12" s="29"/>
      <c r="I12" s="29"/>
      <c r="J12" s="29"/>
      <c r="K12" s="29"/>
      <c r="L12" s="29"/>
      <c r="M12" s="29"/>
      <c r="N12" s="29"/>
      <c r="O12" s="29"/>
      <c r="P12" s="29"/>
      <c r="Q12" s="29"/>
      <c r="R12" s="29"/>
      <c r="S12" s="29"/>
      <c r="T12" s="29"/>
      <c r="U12" s="29"/>
      <c r="V12" s="29"/>
      <c r="W12" s="29"/>
      <c r="X12" s="29"/>
      <c r="Y12" s="37" t="str">
        <f t="shared" si="0"/>
        <v/>
      </c>
      <c r="Z12" s="37" t="str">
        <f t="shared" si="1"/>
        <v/>
      </c>
      <c r="AA12" s="58"/>
    </row>
    <row r="13" spans="1:27" ht="15.6">
      <c r="A13" s="65">
        <v>5</v>
      </c>
      <c r="B13" s="75"/>
      <c r="C13" s="76"/>
      <c r="D13" s="76"/>
      <c r="E13" s="29"/>
      <c r="F13" s="29"/>
      <c r="G13" s="29"/>
      <c r="H13" s="29"/>
      <c r="I13" s="29"/>
      <c r="J13" s="29"/>
      <c r="K13" s="29"/>
      <c r="L13" s="29"/>
      <c r="M13" s="29"/>
      <c r="N13" s="29"/>
      <c r="O13" s="29"/>
      <c r="P13" s="29"/>
      <c r="Q13" s="29"/>
      <c r="R13" s="29"/>
      <c r="S13" s="29"/>
      <c r="T13" s="29"/>
      <c r="U13" s="29"/>
      <c r="V13" s="29"/>
      <c r="W13" s="29"/>
      <c r="X13" s="29"/>
      <c r="Y13" s="37" t="str">
        <f t="shared" si="0"/>
        <v/>
      </c>
      <c r="Z13" s="37" t="str">
        <f t="shared" si="1"/>
        <v/>
      </c>
      <c r="AA13" s="58"/>
    </row>
    <row r="14" spans="1:27" ht="15.6">
      <c r="A14" s="65">
        <v>6</v>
      </c>
      <c r="B14" s="75"/>
      <c r="C14" s="76"/>
      <c r="D14" s="76"/>
      <c r="E14" s="29"/>
      <c r="F14" s="29"/>
      <c r="G14" s="29"/>
      <c r="H14" s="29"/>
      <c r="I14" s="29"/>
      <c r="J14" s="29"/>
      <c r="K14" s="29"/>
      <c r="L14" s="29"/>
      <c r="M14" s="29"/>
      <c r="N14" s="29"/>
      <c r="O14" s="29"/>
      <c r="P14" s="29"/>
      <c r="Q14" s="29"/>
      <c r="R14" s="29"/>
      <c r="S14" s="29"/>
      <c r="T14" s="29"/>
      <c r="U14" s="29"/>
      <c r="V14" s="29"/>
      <c r="W14" s="29"/>
      <c r="X14" s="29"/>
      <c r="Y14" s="37" t="str">
        <f t="shared" si="0"/>
        <v/>
      </c>
      <c r="Z14" s="37" t="str">
        <f t="shared" si="1"/>
        <v/>
      </c>
      <c r="AA14" s="58"/>
    </row>
    <row r="15" spans="1:27" ht="15.6">
      <c r="A15" s="65">
        <v>7</v>
      </c>
      <c r="B15" s="75"/>
      <c r="C15" s="76"/>
      <c r="D15" s="76"/>
      <c r="E15" s="29"/>
      <c r="F15" s="29"/>
      <c r="G15" s="29"/>
      <c r="H15" s="29"/>
      <c r="I15" s="29"/>
      <c r="J15" s="29"/>
      <c r="K15" s="29"/>
      <c r="L15" s="29"/>
      <c r="M15" s="29"/>
      <c r="N15" s="29"/>
      <c r="O15" s="29"/>
      <c r="P15" s="29"/>
      <c r="Q15" s="29"/>
      <c r="R15" s="29"/>
      <c r="S15" s="29"/>
      <c r="T15" s="29"/>
      <c r="U15" s="29"/>
      <c r="V15" s="29"/>
      <c r="W15" s="29"/>
      <c r="X15" s="29"/>
      <c r="Y15" s="37" t="str">
        <f t="shared" si="0"/>
        <v/>
      </c>
      <c r="Z15" s="37" t="str">
        <f t="shared" si="1"/>
        <v/>
      </c>
      <c r="AA15" s="58"/>
    </row>
    <row r="16" spans="1:27" ht="15.6">
      <c r="A16" s="65">
        <v>8</v>
      </c>
      <c r="B16" s="75"/>
      <c r="C16" s="76"/>
      <c r="D16" s="76"/>
      <c r="E16" s="29"/>
      <c r="F16" s="29"/>
      <c r="G16" s="29"/>
      <c r="H16" s="29"/>
      <c r="I16" s="29"/>
      <c r="J16" s="29"/>
      <c r="K16" s="29"/>
      <c r="L16" s="29"/>
      <c r="M16" s="29"/>
      <c r="N16" s="29"/>
      <c r="O16" s="29"/>
      <c r="P16" s="29"/>
      <c r="Q16" s="29"/>
      <c r="R16" s="29"/>
      <c r="S16" s="29"/>
      <c r="T16" s="29"/>
      <c r="U16" s="29"/>
      <c r="V16" s="29"/>
      <c r="W16" s="29"/>
      <c r="X16" s="29"/>
      <c r="Y16" s="37" t="str">
        <f t="shared" si="0"/>
        <v/>
      </c>
      <c r="Z16" s="37" t="str">
        <f t="shared" si="1"/>
        <v/>
      </c>
      <c r="AA16" s="58"/>
    </row>
    <row r="17" spans="1:27" ht="15.6">
      <c r="A17" s="65">
        <v>9</v>
      </c>
      <c r="B17" s="75"/>
      <c r="C17" s="76"/>
      <c r="D17" s="76"/>
      <c r="E17" s="29"/>
      <c r="F17" s="29"/>
      <c r="G17" s="29"/>
      <c r="H17" s="29"/>
      <c r="I17" s="29"/>
      <c r="J17" s="29"/>
      <c r="K17" s="29"/>
      <c r="L17" s="29"/>
      <c r="M17" s="29"/>
      <c r="N17" s="29"/>
      <c r="O17" s="29"/>
      <c r="P17" s="29"/>
      <c r="Q17" s="29"/>
      <c r="R17" s="29"/>
      <c r="S17" s="29"/>
      <c r="T17" s="29"/>
      <c r="U17" s="29"/>
      <c r="V17" s="29"/>
      <c r="W17" s="29"/>
      <c r="X17" s="29"/>
      <c r="Y17" s="37" t="str">
        <f t="shared" si="0"/>
        <v/>
      </c>
      <c r="Z17" s="37" t="str">
        <f t="shared" si="1"/>
        <v/>
      </c>
      <c r="AA17" s="58"/>
    </row>
    <row r="18" spans="1:27" ht="15.6">
      <c r="A18" s="65">
        <v>10</v>
      </c>
      <c r="B18" s="75"/>
      <c r="C18" s="76"/>
      <c r="D18" s="76"/>
      <c r="E18" s="29"/>
      <c r="F18" s="29"/>
      <c r="G18" s="29"/>
      <c r="H18" s="29"/>
      <c r="I18" s="29"/>
      <c r="J18" s="29"/>
      <c r="K18" s="29"/>
      <c r="L18" s="29"/>
      <c r="M18" s="29"/>
      <c r="N18" s="29"/>
      <c r="O18" s="29"/>
      <c r="P18" s="29"/>
      <c r="Q18" s="29"/>
      <c r="R18" s="29"/>
      <c r="S18" s="29"/>
      <c r="T18" s="29"/>
      <c r="U18" s="29"/>
      <c r="V18" s="29"/>
      <c r="W18" s="29"/>
      <c r="X18" s="29"/>
      <c r="Y18" s="37" t="str">
        <f t="shared" si="0"/>
        <v/>
      </c>
      <c r="Z18" s="37" t="str">
        <f t="shared" si="1"/>
        <v/>
      </c>
      <c r="AA18" s="58"/>
    </row>
    <row r="19" spans="1:27" ht="15.6">
      <c r="A19" s="65">
        <v>11</v>
      </c>
      <c r="B19" s="75"/>
      <c r="C19" s="76"/>
      <c r="D19" s="76"/>
      <c r="E19" s="29"/>
      <c r="F19" s="29"/>
      <c r="G19" s="29"/>
      <c r="H19" s="29"/>
      <c r="I19" s="29"/>
      <c r="J19" s="29"/>
      <c r="K19" s="29"/>
      <c r="L19" s="29"/>
      <c r="M19" s="29"/>
      <c r="N19" s="29"/>
      <c r="O19" s="29"/>
      <c r="P19" s="29"/>
      <c r="Q19" s="29"/>
      <c r="R19" s="29"/>
      <c r="S19" s="29"/>
      <c r="T19" s="29"/>
      <c r="U19" s="29"/>
      <c r="V19" s="29"/>
      <c r="W19" s="29"/>
      <c r="X19" s="29"/>
      <c r="Y19" s="37" t="str">
        <f t="shared" si="0"/>
        <v/>
      </c>
      <c r="Z19" s="37" t="str">
        <f t="shared" si="1"/>
        <v/>
      </c>
      <c r="AA19" s="58"/>
    </row>
    <row r="20" spans="1:27" ht="15.6">
      <c r="A20" s="65">
        <v>12</v>
      </c>
      <c r="B20" s="75"/>
      <c r="C20" s="76"/>
      <c r="D20" s="76"/>
      <c r="E20" s="29"/>
      <c r="F20" s="29"/>
      <c r="G20" s="29"/>
      <c r="H20" s="29"/>
      <c r="I20" s="29"/>
      <c r="J20" s="29"/>
      <c r="K20" s="29"/>
      <c r="L20" s="29"/>
      <c r="M20" s="29"/>
      <c r="N20" s="29"/>
      <c r="O20" s="29"/>
      <c r="P20" s="29"/>
      <c r="Q20" s="29"/>
      <c r="R20" s="29"/>
      <c r="S20" s="29"/>
      <c r="T20" s="29"/>
      <c r="U20" s="29"/>
      <c r="V20" s="29"/>
      <c r="W20" s="29"/>
      <c r="X20" s="29"/>
      <c r="Y20" s="37" t="str">
        <f t="shared" si="0"/>
        <v/>
      </c>
      <c r="Z20" s="37" t="str">
        <f t="shared" si="1"/>
        <v/>
      </c>
      <c r="AA20" s="58"/>
    </row>
    <row r="21" spans="1:27" ht="15.6">
      <c r="A21" s="65">
        <v>13</v>
      </c>
      <c r="B21" s="75"/>
      <c r="C21" s="76"/>
      <c r="D21" s="76"/>
      <c r="E21" s="29"/>
      <c r="F21" s="29"/>
      <c r="G21" s="29"/>
      <c r="H21" s="29"/>
      <c r="I21" s="29"/>
      <c r="J21" s="29"/>
      <c r="K21" s="29"/>
      <c r="L21" s="29"/>
      <c r="M21" s="29"/>
      <c r="N21" s="29"/>
      <c r="O21" s="29"/>
      <c r="P21" s="29"/>
      <c r="Q21" s="29"/>
      <c r="R21" s="29"/>
      <c r="S21" s="29"/>
      <c r="T21" s="29"/>
      <c r="U21" s="29"/>
      <c r="V21" s="29"/>
      <c r="W21" s="29"/>
      <c r="X21" s="29"/>
      <c r="Y21" s="37" t="str">
        <f t="shared" si="0"/>
        <v/>
      </c>
      <c r="Z21" s="37" t="str">
        <f t="shared" si="1"/>
        <v/>
      </c>
      <c r="AA21" s="58"/>
    </row>
    <row r="22" spans="1:27" ht="15.6">
      <c r="A22" s="65">
        <v>14</v>
      </c>
      <c r="B22" s="75"/>
      <c r="C22" s="76"/>
      <c r="D22" s="76"/>
      <c r="E22" s="29"/>
      <c r="F22" s="29"/>
      <c r="G22" s="29"/>
      <c r="H22" s="29"/>
      <c r="I22" s="29"/>
      <c r="J22" s="29"/>
      <c r="K22" s="29"/>
      <c r="L22" s="29"/>
      <c r="M22" s="29"/>
      <c r="N22" s="29"/>
      <c r="O22" s="29"/>
      <c r="P22" s="29"/>
      <c r="Q22" s="29"/>
      <c r="R22" s="29"/>
      <c r="S22" s="29"/>
      <c r="T22" s="29"/>
      <c r="U22" s="29"/>
      <c r="V22" s="29"/>
      <c r="W22" s="29"/>
      <c r="X22" s="29"/>
      <c r="Y22" s="37" t="str">
        <f t="shared" si="0"/>
        <v/>
      </c>
      <c r="Z22" s="37" t="str">
        <f t="shared" si="1"/>
        <v/>
      </c>
      <c r="AA22" s="58"/>
    </row>
    <row r="23" spans="1:27" ht="15.6">
      <c r="A23" s="65">
        <v>15</v>
      </c>
      <c r="B23" s="75"/>
      <c r="C23" s="76"/>
      <c r="D23" s="76"/>
      <c r="E23" s="29"/>
      <c r="F23" s="29"/>
      <c r="G23" s="29"/>
      <c r="H23" s="29"/>
      <c r="I23" s="29"/>
      <c r="J23" s="29"/>
      <c r="K23" s="29"/>
      <c r="L23" s="29"/>
      <c r="M23" s="29"/>
      <c r="N23" s="29"/>
      <c r="O23" s="29"/>
      <c r="P23" s="29"/>
      <c r="Q23" s="29"/>
      <c r="R23" s="29"/>
      <c r="S23" s="29"/>
      <c r="T23" s="29"/>
      <c r="U23" s="29"/>
      <c r="V23" s="29"/>
      <c r="W23" s="29"/>
      <c r="X23" s="29"/>
      <c r="Y23" s="37" t="str">
        <f t="shared" si="0"/>
        <v/>
      </c>
      <c r="Z23" s="37" t="str">
        <f t="shared" si="1"/>
        <v/>
      </c>
      <c r="AA23" s="58"/>
    </row>
    <row r="24" spans="1:27" ht="15.6">
      <c r="A24" s="65">
        <v>16</v>
      </c>
      <c r="B24" s="75"/>
      <c r="C24" s="76"/>
      <c r="D24" s="76"/>
      <c r="E24" s="29"/>
      <c r="F24" s="29"/>
      <c r="G24" s="29"/>
      <c r="H24" s="29"/>
      <c r="I24" s="29"/>
      <c r="J24" s="29"/>
      <c r="K24" s="29"/>
      <c r="L24" s="29"/>
      <c r="M24" s="29"/>
      <c r="N24" s="29"/>
      <c r="O24" s="29"/>
      <c r="P24" s="29"/>
      <c r="Q24" s="29"/>
      <c r="R24" s="29"/>
      <c r="S24" s="29"/>
      <c r="T24" s="29"/>
      <c r="U24" s="29"/>
      <c r="V24" s="29"/>
      <c r="W24" s="29"/>
      <c r="X24" s="29"/>
      <c r="Y24" s="37" t="str">
        <f t="shared" si="0"/>
        <v/>
      </c>
      <c r="Z24" s="37" t="str">
        <f t="shared" si="1"/>
        <v/>
      </c>
      <c r="AA24" s="58"/>
    </row>
    <row r="25" spans="1:27" ht="15.6">
      <c r="A25" s="65">
        <v>17</v>
      </c>
      <c r="B25" s="75"/>
      <c r="C25" s="76"/>
      <c r="D25" s="76"/>
      <c r="E25" s="29"/>
      <c r="F25" s="29"/>
      <c r="G25" s="29"/>
      <c r="H25" s="29"/>
      <c r="I25" s="29"/>
      <c r="J25" s="29"/>
      <c r="K25" s="29"/>
      <c r="L25" s="29"/>
      <c r="M25" s="29"/>
      <c r="N25" s="29"/>
      <c r="O25" s="29"/>
      <c r="P25" s="29"/>
      <c r="Q25" s="29"/>
      <c r="R25" s="29"/>
      <c r="S25" s="29"/>
      <c r="T25" s="29"/>
      <c r="U25" s="29"/>
      <c r="V25" s="29"/>
      <c r="W25" s="29"/>
      <c r="X25" s="29"/>
      <c r="Y25" s="37" t="str">
        <f t="shared" si="0"/>
        <v/>
      </c>
      <c r="Z25" s="37" t="str">
        <f t="shared" si="1"/>
        <v/>
      </c>
      <c r="AA25" s="58"/>
    </row>
    <row r="26" spans="1:27" ht="15.6">
      <c r="A26" s="65">
        <v>18</v>
      </c>
      <c r="B26" s="75"/>
      <c r="C26" s="76"/>
      <c r="D26" s="76"/>
      <c r="E26" s="29"/>
      <c r="F26" s="29"/>
      <c r="G26" s="29"/>
      <c r="H26" s="29"/>
      <c r="I26" s="29"/>
      <c r="J26" s="29"/>
      <c r="K26" s="29"/>
      <c r="L26" s="29"/>
      <c r="M26" s="29"/>
      <c r="N26" s="29"/>
      <c r="O26" s="29"/>
      <c r="P26" s="29"/>
      <c r="Q26" s="29"/>
      <c r="R26" s="29"/>
      <c r="S26" s="29"/>
      <c r="T26" s="29"/>
      <c r="U26" s="29"/>
      <c r="V26" s="29"/>
      <c r="W26" s="29"/>
      <c r="X26" s="29"/>
      <c r="Y26" s="37" t="str">
        <f t="shared" si="0"/>
        <v/>
      </c>
      <c r="Z26" s="37" t="str">
        <f t="shared" si="1"/>
        <v/>
      </c>
      <c r="AA26" s="58"/>
    </row>
    <row r="27" spans="1:27" ht="15.6">
      <c r="A27" s="65">
        <v>19</v>
      </c>
      <c r="B27" s="75"/>
      <c r="C27" s="76"/>
      <c r="D27" s="76"/>
      <c r="E27" s="29"/>
      <c r="F27" s="29"/>
      <c r="G27" s="29"/>
      <c r="H27" s="29"/>
      <c r="I27" s="29"/>
      <c r="J27" s="29"/>
      <c r="K27" s="29"/>
      <c r="L27" s="29"/>
      <c r="M27" s="29"/>
      <c r="N27" s="29"/>
      <c r="O27" s="29"/>
      <c r="P27" s="29"/>
      <c r="Q27" s="29"/>
      <c r="R27" s="29"/>
      <c r="S27" s="29"/>
      <c r="T27" s="29"/>
      <c r="U27" s="29"/>
      <c r="V27" s="29"/>
      <c r="W27" s="29"/>
      <c r="X27" s="29"/>
      <c r="Y27" s="37" t="str">
        <f t="shared" si="0"/>
        <v/>
      </c>
      <c r="Z27" s="37" t="str">
        <f t="shared" si="1"/>
        <v/>
      </c>
      <c r="AA27" s="58"/>
    </row>
    <row r="28" spans="1:27" ht="15.6">
      <c r="A28" s="65">
        <v>20</v>
      </c>
      <c r="B28" s="75"/>
      <c r="C28" s="76"/>
      <c r="D28" s="76"/>
      <c r="E28" s="29"/>
      <c r="F28" s="29"/>
      <c r="G28" s="29"/>
      <c r="H28" s="29"/>
      <c r="I28" s="29"/>
      <c r="J28" s="29"/>
      <c r="K28" s="29"/>
      <c r="L28" s="29"/>
      <c r="M28" s="29"/>
      <c r="N28" s="29"/>
      <c r="O28" s="29"/>
      <c r="P28" s="29"/>
      <c r="Q28" s="29"/>
      <c r="R28" s="29"/>
      <c r="S28" s="29"/>
      <c r="T28" s="29"/>
      <c r="U28" s="29"/>
      <c r="V28" s="29"/>
      <c r="W28" s="29"/>
      <c r="X28" s="29"/>
      <c r="Y28" s="37" t="str">
        <f t="shared" si="0"/>
        <v/>
      </c>
      <c r="Z28" s="37" t="str">
        <f>IF(SUM(E28:X28)="","",IF(Y28&lt;70,"BAŞARISIZ",IF(Y28&lt;=100,"BAŞARILI","")))</f>
        <v/>
      </c>
      <c r="AA28" s="58"/>
    </row>
    <row r="29" spans="1:27" ht="15.6">
      <c r="A29" s="65">
        <v>21</v>
      </c>
      <c r="B29" s="75"/>
      <c r="C29" s="76"/>
      <c r="D29" s="76"/>
      <c r="E29" s="29"/>
      <c r="F29" s="29"/>
      <c r="G29" s="29"/>
      <c r="H29" s="29"/>
      <c r="I29" s="29"/>
      <c r="J29" s="29"/>
      <c r="K29" s="29"/>
      <c r="L29" s="29"/>
      <c r="M29" s="29"/>
      <c r="N29" s="29"/>
      <c r="O29" s="29"/>
      <c r="P29" s="29"/>
      <c r="Q29" s="29"/>
      <c r="R29" s="29"/>
      <c r="S29" s="29"/>
      <c r="T29" s="29"/>
      <c r="U29" s="29"/>
      <c r="V29" s="29"/>
      <c r="W29" s="29"/>
      <c r="X29" s="29"/>
      <c r="Y29" s="37" t="str">
        <f t="shared" si="0"/>
        <v/>
      </c>
      <c r="Z29" s="37" t="str">
        <f t="shared" si="1"/>
        <v/>
      </c>
      <c r="AA29" s="58"/>
    </row>
    <row r="30" spans="1:27" ht="15.6">
      <c r="A30" s="65">
        <v>22</v>
      </c>
      <c r="B30" s="75"/>
      <c r="C30" s="76"/>
      <c r="D30" s="76"/>
      <c r="E30" s="29"/>
      <c r="F30" s="29"/>
      <c r="G30" s="29"/>
      <c r="H30" s="29"/>
      <c r="I30" s="29"/>
      <c r="J30" s="29"/>
      <c r="K30" s="29"/>
      <c r="L30" s="29"/>
      <c r="M30" s="29"/>
      <c r="N30" s="29"/>
      <c r="O30" s="29"/>
      <c r="P30" s="29"/>
      <c r="Q30" s="29"/>
      <c r="R30" s="29"/>
      <c r="S30" s="29"/>
      <c r="T30" s="29"/>
      <c r="U30" s="29"/>
      <c r="V30" s="29"/>
      <c r="W30" s="29"/>
      <c r="X30" s="29"/>
      <c r="Y30" s="37" t="str">
        <f t="shared" si="0"/>
        <v/>
      </c>
      <c r="Z30" s="37" t="str">
        <f t="shared" si="1"/>
        <v/>
      </c>
      <c r="AA30" s="58"/>
    </row>
    <row r="31" spans="1:27">
      <c r="A31" s="65">
        <v>23</v>
      </c>
      <c r="B31" s="77"/>
      <c r="C31" s="77"/>
      <c r="D31" s="77"/>
      <c r="E31" s="29"/>
      <c r="F31" s="29"/>
      <c r="G31" s="29"/>
      <c r="H31" s="29"/>
      <c r="I31" s="29"/>
      <c r="J31" s="29"/>
      <c r="K31" s="29"/>
      <c r="L31" s="29"/>
      <c r="M31" s="29"/>
      <c r="N31" s="29"/>
      <c r="O31" s="29"/>
      <c r="P31" s="29"/>
      <c r="Q31" s="29"/>
      <c r="R31" s="29"/>
      <c r="S31" s="29"/>
      <c r="T31" s="29"/>
      <c r="U31" s="29"/>
      <c r="V31" s="29"/>
      <c r="W31" s="29"/>
      <c r="X31" s="29"/>
      <c r="Y31" s="37" t="str">
        <f t="shared" si="0"/>
        <v/>
      </c>
      <c r="Z31" s="37" t="str">
        <f t="shared" si="1"/>
        <v/>
      </c>
      <c r="AA31" s="58"/>
    </row>
    <row r="32" spans="1:27">
      <c r="A32" s="65">
        <v>24</v>
      </c>
      <c r="B32" s="77"/>
      <c r="C32" s="77"/>
      <c r="D32" s="77"/>
      <c r="E32" s="29"/>
      <c r="F32" s="29"/>
      <c r="G32" s="29"/>
      <c r="H32" s="29"/>
      <c r="I32" s="29"/>
      <c r="J32" s="29"/>
      <c r="K32" s="29"/>
      <c r="L32" s="29"/>
      <c r="M32" s="29"/>
      <c r="N32" s="29"/>
      <c r="O32" s="29"/>
      <c r="P32" s="29"/>
      <c r="Q32" s="29"/>
      <c r="R32" s="29"/>
      <c r="S32" s="29"/>
      <c r="T32" s="29"/>
      <c r="U32" s="29"/>
      <c r="V32" s="29"/>
      <c r="W32" s="29"/>
      <c r="X32" s="29"/>
      <c r="Y32" s="37" t="str">
        <f t="shared" si="0"/>
        <v/>
      </c>
      <c r="Z32" s="37" t="str">
        <f t="shared" si="1"/>
        <v/>
      </c>
      <c r="AA32" s="58"/>
    </row>
    <row r="33" spans="1:27">
      <c r="A33" s="65">
        <v>25</v>
      </c>
      <c r="B33" s="77"/>
      <c r="C33" s="77"/>
      <c r="D33" s="77"/>
      <c r="E33" s="29"/>
      <c r="F33" s="29"/>
      <c r="G33" s="29"/>
      <c r="H33" s="29"/>
      <c r="I33" s="29"/>
      <c r="J33" s="29"/>
      <c r="K33" s="29"/>
      <c r="L33" s="29"/>
      <c r="M33" s="29"/>
      <c r="N33" s="29"/>
      <c r="O33" s="29"/>
      <c r="P33" s="29"/>
      <c r="Q33" s="29"/>
      <c r="R33" s="29"/>
      <c r="S33" s="29"/>
      <c r="T33" s="29"/>
      <c r="U33" s="29"/>
      <c r="V33" s="29"/>
      <c r="W33" s="29"/>
      <c r="X33" s="29"/>
      <c r="Y33" s="37" t="str">
        <f t="shared" si="0"/>
        <v/>
      </c>
      <c r="Z33" s="37" t="str">
        <f t="shared" si="1"/>
        <v/>
      </c>
      <c r="AA33" s="58"/>
    </row>
    <row r="34" spans="1:27">
      <c r="A34" s="65">
        <v>26</v>
      </c>
      <c r="B34" s="77"/>
      <c r="C34" s="77"/>
      <c r="D34" s="77"/>
      <c r="E34" s="29"/>
      <c r="F34" s="29"/>
      <c r="G34" s="29"/>
      <c r="H34" s="29"/>
      <c r="I34" s="29"/>
      <c r="J34" s="29"/>
      <c r="K34" s="29"/>
      <c r="L34" s="29"/>
      <c r="M34" s="29"/>
      <c r="N34" s="29"/>
      <c r="O34" s="29"/>
      <c r="P34" s="29"/>
      <c r="Q34" s="29"/>
      <c r="R34" s="29"/>
      <c r="S34" s="29"/>
      <c r="T34" s="29"/>
      <c r="U34" s="29"/>
      <c r="V34" s="29"/>
      <c r="W34" s="29"/>
      <c r="X34" s="29"/>
      <c r="Y34" s="37" t="str">
        <f t="shared" si="0"/>
        <v/>
      </c>
      <c r="Z34" s="37" t="str">
        <f t="shared" si="1"/>
        <v/>
      </c>
      <c r="AA34" s="58"/>
    </row>
    <row r="35" spans="1:27">
      <c r="A35" s="65">
        <v>27</v>
      </c>
      <c r="B35" s="77"/>
      <c r="C35" s="77"/>
      <c r="D35" s="77"/>
      <c r="E35" s="29"/>
      <c r="F35" s="29"/>
      <c r="G35" s="29"/>
      <c r="H35" s="29"/>
      <c r="I35" s="29"/>
      <c r="J35" s="29"/>
      <c r="K35" s="29"/>
      <c r="L35" s="29"/>
      <c r="M35" s="29"/>
      <c r="N35" s="29"/>
      <c r="O35" s="29"/>
      <c r="P35" s="29"/>
      <c r="Q35" s="29"/>
      <c r="R35" s="29"/>
      <c r="S35" s="29"/>
      <c r="T35" s="29"/>
      <c r="U35" s="29"/>
      <c r="V35" s="29"/>
      <c r="W35" s="29"/>
      <c r="X35" s="29"/>
      <c r="Y35" s="37" t="str">
        <f t="shared" si="0"/>
        <v/>
      </c>
      <c r="Z35" s="37" t="str">
        <f t="shared" si="1"/>
        <v/>
      </c>
      <c r="AA35" s="58"/>
    </row>
    <row r="36" spans="1:27">
      <c r="A36" s="65">
        <v>28</v>
      </c>
      <c r="B36" s="77"/>
      <c r="C36" s="77"/>
      <c r="D36" s="77"/>
      <c r="E36" s="29"/>
      <c r="F36" s="29"/>
      <c r="G36" s="29"/>
      <c r="H36" s="29"/>
      <c r="I36" s="29"/>
      <c r="J36" s="29"/>
      <c r="K36" s="29"/>
      <c r="L36" s="29"/>
      <c r="M36" s="29"/>
      <c r="N36" s="29"/>
      <c r="O36" s="29"/>
      <c r="P36" s="29"/>
      <c r="Q36" s="29"/>
      <c r="R36" s="29"/>
      <c r="S36" s="29"/>
      <c r="T36" s="29"/>
      <c r="U36" s="29"/>
      <c r="V36" s="29"/>
      <c r="W36" s="29"/>
      <c r="X36" s="29"/>
      <c r="Y36" s="37" t="str">
        <f t="shared" si="0"/>
        <v/>
      </c>
      <c r="Z36" s="37" t="str">
        <f t="shared" si="1"/>
        <v/>
      </c>
      <c r="AA36" s="58"/>
    </row>
    <row r="37" spans="1:27">
      <c r="A37" s="65">
        <v>29</v>
      </c>
      <c r="B37" s="66"/>
      <c r="C37" s="66"/>
      <c r="D37" s="57"/>
      <c r="E37" s="29"/>
      <c r="F37" s="29"/>
      <c r="G37" s="29"/>
      <c r="H37" s="29"/>
      <c r="I37" s="29"/>
      <c r="J37" s="29"/>
      <c r="K37" s="29"/>
      <c r="L37" s="29"/>
      <c r="M37" s="29"/>
      <c r="N37" s="29"/>
      <c r="O37" s="29"/>
      <c r="P37" s="29"/>
      <c r="Q37" s="29"/>
      <c r="R37" s="29"/>
      <c r="S37" s="29"/>
      <c r="T37" s="29"/>
      <c r="U37" s="29"/>
      <c r="V37" s="29"/>
      <c r="W37" s="29"/>
      <c r="X37" s="29"/>
      <c r="Y37" s="37" t="str">
        <f t="shared" si="0"/>
        <v/>
      </c>
      <c r="Z37" s="37" t="str">
        <f t="shared" si="1"/>
        <v/>
      </c>
      <c r="AA37" s="58"/>
    </row>
    <row r="38" spans="1:27">
      <c r="A38" s="9">
        <v>30</v>
      </c>
      <c r="B38" s="56"/>
      <c r="C38" s="57"/>
      <c r="D38" s="57"/>
      <c r="E38" s="29"/>
      <c r="F38" s="29"/>
      <c r="G38" s="29"/>
      <c r="H38" s="29"/>
      <c r="I38" s="29"/>
      <c r="J38" s="29"/>
      <c r="K38" s="29"/>
      <c r="L38" s="29"/>
      <c r="M38" s="29"/>
      <c r="N38" s="29"/>
      <c r="O38" s="29"/>
      <c r="P38" s="29"/>
      <c r="Q38" s="29"/>
      <c r="R38" s="29"/>
      <c r="S38" s="29"/>
      <c r="T38" s="29"/>
      <c r="U38" s="29"/>
      <c r="V38" s="29"/>
      <c r="W38" s="29"/>
      <c r="X38" s="29"/>
      <c r="Y38" s="37" t="str">
        <f t="shared" si="0"/>
        <v/>
      </c>
      <c r="Z38" s="37" t="str">
        <f t="shared" si="1"/>
        <v/>
      </c>
      <c r="AA38" s="58"/>
    </row>
    <row r="39" spans="1:27">
      <c r="A39" s="9">
        <v>31</v>
      </c>
      <c r="B39" s="56"/>
      <c r="C39" s="57"/>
      <c r="D39" s="57"/>
      <c r="E39" s="29"/>
      <c r="F39" s="29"/>
      <c r="G39" s="29"/>
      <c r="H39" s="29"/>
      <c r="I39" s="29"/>
      <c r="J39" s="29"/>
      <c r="K39" s="29"/>
      <c r="L39" s="29"/>
      <c r="M39" s="29"/>
      <c r="N39" s="29"/>
      <c r="O39" s="29"/>
      <c r="P39" s="29"/>
      <c r="Q39" s="29"/>
      <c r="R39" s="29"/>
      <c r="S39" s="29"/>
      <c r="T39" s="29"/>
      <c r="U39" s="29"/>
      <c r="V39" s="29"/>
      <c r="W39" s="29"/>
      <c r="X39" s="29"/>
      <c r="Y39" s="37" t="str">
        <f t="shared" si="0"/>
        <v/>
      </c>
      <c r="Z39" s="37" t="str">
        <f t="shared" si="1"/>
        <v/>
      </c>
      <c r="AA39" s="58"/>
    </row>
    <row r="40" spans="1:27">
      <c r="A40" s="9">
        <v>32</v>
      </c>
      <c r="B40" s="56"/>
      <c r="C40" s="57"/>
      <c r="D40" s="57"/>
      <c r="E40" s="29"/>
      <c r="F40" s="29"/>
      <c r="G40" s="29"/>
      <c r="H40" s="29"/>
      <c r="I40" s="29"/>
      <c r="J40" s="29"/>
      <c r="K40" s="29"/>
      <c r="L40" s="29"/>
      <c r="M40" s="29"/>
      <c r="N40" s="29"/>
      <c r="O40" s="29"/>
      <c r="P40" s="29"/>
      <c r="Q40" s="29"/>
      <c r="R40" s="29"/>
      <c r="S40" s="29"/>
      <c r="T40" s="29"/>
      <c r="U40" s="29"/>
      <c r="V40" s="29"/>
      <c r="W40" s="29"/>
      <c r="X40" s="29"/>
      <c r="Y40" s="37" t="str">
        <f t="shared" si="0"/>
        <v/>
      </c>
      <c r="Z40" s="37" t="str">
        <f t="shared" si="1"/>
        <v/>
      </c>
      <c r="AA40" s="58"/>
    </row>
    <row r="41" spans="1:27">
      <c r="A41" s="9">
        <v>33</v>
      </c>
      <c r="B41" s="56"/>
      <c r="C41" s="57"/>
      <c r="D41" s="57"/>
      <c r="E41" s="29"/>
      <c r="F41" s="29"/>
      <c r="G41" s="29"/>
      <c r="H41" s="29"/>
      <c r="I41" s="29"/>
      <c r="J41" s="29"/>
      <c r="K41" s="29"/>
      <c r="L41" s="29"/>
      <c r="M41" s="29"/>
      <c r="N41" s="29"/>
      <c r="O41" s="29"/>
      <c r="P41" s="29"/>
      <c r="Q41" s="29"/>
      <c r="R41" s="29"/>
      <c r="S41" s="29"/>
      <c r="T41" s="29"/>
      <c r="U41" s="29"/>
      <c r="V41" s="29"/>
      <c r="W41" s="29"/>
      <c r="X41" s="29"/>
      <c r="Y41" s="37" t="str">
        <f t="shared" si="0"/>
        <v/>
      </c>
      <c r="Z41" s="37" t="str">
        <f t="shared" si="1"/>
        <v/>
      </c>
      <c r="AA41" s="58"/>
    </row>
    <row r="42" spans="1:27">
      <c r="A42" s="9">
        <v>34</v>
      </c>
      <c r="B42" s="56"/>
      <c r="C42" s="57"/>
      <c r="D42" s="57"/>
      <c r="E42" s="29"/>
      <c r="F42" s="29"/>
      <c r="G42" s="29"/>
      <c r="H42" s="29"/>
      <c r="I42" s="29"/>
      <c r="J42" s="29"/>
      <c r="K42" s="29"/>
      <c r="L42" s="29"/>
      <c r="M42" s="29"/>
      <c r="N42" s="29"/>
      <c r="O42" s="29"/>
      <c r="P42" s="29"/>
      <c r="Q42" s="29"/>
      <c r="R42" s="29"/>
      <c r="S42" s="29"/>
      <c r="T42" s="29"/>
      <c r="U42" s="29"/>
      <c r="V42" s="29"/>
      <c r="W42" s="29"/>
      <c r="X42" s="29"/>
      <c r="Y42" s="37" t="str">
        <f t="shared" ref="Y42:Y53" si="2">IF(AA42="G","",IF(C42="","",SUM(E42:X42)))</f>
        <v/>
      </c>
      <c r="Z42" s="37" t="str">
        <f t="shared" ref="Z42:Z53" si="3">IF(SUM(E42:X42)="","",IF(Y42&lt;70,"BAŞARISIZ",IF(Y42&lt;=100,"BAŞARILI","")))</f>
        <v/>
      </c>
      <c r="AA42" s="58"/>
    </row>
    <row r="43" spans="1:27">
      <c r="A43" s="9">
        <v>35</v>
      </c>
      <c r="B43" s="56"/>
      <c r="C43" s="57"/>
      <c r="D43" s="57"/>
      <c r="E43" s="29"/>
      <c r="F43" s="29"/>
      <c r="G43" s="29"/>
      <c r="H43" s="29"/>
      <c r="I43" s="29"/>
      <c r="J43" s="29"/>
      <c r="K43" s="29"/>
      <c r="L43" s="29"/>
      <c r="M43" s="29"/>
      <c r="N43" s="29"/>
      <c r="O43" s="29"/>
      <c r="P43" s="29"/>
      <c r="Q43" s="29"/>
      <c r="R43" s="29"/>
      <c r="S43" s="29"/>
      <c r="T43" s="29"/>
      <c r="U43" s="29"/>
      <c r="V43" s="29"/>
      <c r="W43" s="29"/>
      <c r="X43" s="29"/>
      <c r="Y43" s="37" t="str">
        <f t="shared" si="2"/>
        <v/>
      </c>
      <c r="Z43" s="37" t="str">
        <f t="shared" si="3"/>
        <v/>
      </c>
      <c r="AA43" s="58"/>
    </row>
    <row r="44" spans="1:27">
      <c r="A44" s="9">
        <v>36</v>
      </c>
      <c r="B44" s="56"/>
      <c r="C44" s="57"/>
      <c r="D44" s="57"/>
      <c r="E44" s="29"/>
      <c r="F44" s="29"/>
      <c r="G44" s="29"/>
      <c r="H44" s="29"/>
      <c r="I44" s="29"/>
      <c r="J44" s="29"/>
      <c r="K44" s="29"/>
      <c r="L44" s="29"/>
      <c r="M44" s="29"/>
      <c r="N44" s="29"/>
      <c r="O44" s="29"/>
      <c r="P44" s="29"/>
      <c r="Q44" s="29"/>
      <c r="R44" s="29"/>
      <c r="S44" s="29"/>
      <c r="T44" s="29"/>
      <c r="U44" s="29"/>
      <c r="V44" s="29"/>
      <c r="W44" s="29"/>
      <c r="X44" s="29"/>
      <c r="Y44" s="37" t="str">
        <f t="shared" si="2"/>
        <v/>
      </c>
      <c r="Z44" s="37" t="str">
        <f t="shared" si="3"/>
        <v/>
      </c>
      <c r="AA44" s="58"/>
    </row>
    <row r="45" spans="1:27">
      <c r="A45" s="9">
        <v>37</v>
      </c>
      <c r="B45" s="56"/>
      <c r="C45" s="57"/>
      <c r="D45" s="57"/>
      <c r="E45" s="29"/>
      <c r="F45" s="29"/>
      <c r="G45" s="29"/>
      <c r="H45" s="29"/>
      <c r="I45" s="29"/>
      <c r="J45" s="29"/>
      <c r="K45" s="29"/>
      <c r="L45" s="29"/>
      <c r="M45" s="29"/>
      <c r="N45" s="29"/>
      <c r="O45" s="29"/>
      <c r="P45" s="29"/>
      <c r="Q45" s="29"/>
      <c r="R45" s="29"/>
      <c r="S45" s="29"/>
      <c r="T45" s="29"/>
      <c r="U45" s="29"/>
      <c r="V45" s="29"/>
      <c r="W45" s="29"/>
      <c r="X45" s="29"/>
      <c r="Y45" s="37" t="str">
        <f t="shared" si="2"/>
        <v/>
      </c>
      <c r="Z45" s="37" t="str">
        <f t="shared" si="3"/>
        <v/>
      </c>
      <c r="AA45" s="58"/>
    </row>
    <row r="46" spans="1:27">
      <c r="A46" s="9">
        <v>38</v>
      </c>
      <c r="B46" s="56"/>
      <c r="C46" s="57"/>
      <c r="D46" s="57"/>
      <c r="E46" s="29"/>
      <c r="F46" s="29"/>
      <c r="G46" s="29"/>
      <c r="H46" s="29"/>
      <c r="I46" s="29"/>
      <c r="J46" s="29"/>
      <c r="K46" s="29"/>
      <c r="L46" s="29"/>
      <c r="M46" s="29"/>
      <c r="N46" s="29"/>
      <c r="O46" s="29"/>
      <c r="P46" s="29"/>
      <c r="Q46" s="29"/>
      <c r="R46" s="29"/>
      <c r="S46" s="29"/>
      <c r="T46" s="29"/>
      <c r="U46" s="29"/>
      <c r="V46" s="29"/>
      <c r="W46" s="29"/>
      <c r="X46" s="29"/>
      <c r="Y46" s="37" t="str">
        <f t="shared" si="2"/>
        <v/>
      </c>
      <c r="Z46" s="37" t="str">
        <f t="shared" si="3"/>
        <v/>
      </c>
      <c r="AA46" s="58"/>
    </row>
    <row r="47" spans="1:27">
      <c r="A47" s="9">
        <v>39</v>
      </c>
      <c r="B47" s="56"/>
      <c r="C47" s="57"/>
      <c r="D47" s="57"/>
      <c r="E47" s="29"/>
      <c r="F47" s="29"/>
      <c r="G47" s="29"/>
      <c r="H47" s="29"/>
      <c r="I47" s="29"/>
      <c r="J47" s="29"/>
      <c r="K47" s="29"/>
      <c r="L47" s="29"/>
      <c r="M47" s="29"/>
      <c r="N47" s="29"/>
      <c r="O47" s="29"/>
      <c r="P47" s="29"/>
      <c r="Q47" s="29"/>
      <c r="R47" s="29"/>
      <c r="S47" s="29"/>
      <c r="T47" s="29"/>
      <c r="U47" s="29"/>
      <c r="V47" s="29"/>
      <c r="W47" s="29"/>
      <c r="X47" s="29"/>
      <c r="Y47" s="37" t="str">
        <f t="shared" si="2"/>
        <v/>
      </c>
      <c r="Z47" s="37" t="str">
        <f t="shared" si="3"/>
        <v/>
      </c>
      <c r="AA47" s="58"/>
    </row>
    <row r="48" spans="1:27">
      <c r="A48" s="9">
        <v>40</v>
      </c>
      <c r="B48" s="56"/>
      <c r="C48" s="57"/>
      <c r="D48" s="57"/>
      <c r="E48" s="29"/>
      <c r="F48" s="29"/>
      <c r="G48" s="29"/>
      <c r="H48" s="29"/>
      <c r="I48" s="29"/>
      <c r="J48" s="29"/>
      <c r="K48" s="29"/>
      <c r="L48" s="29"/>
      <c r="M48" s="29"/>
      <c r="N48" s="29"/>
      <c r="O48" s="29"/>
      <c r="P48" s="29"/>
      <c r="Q48" s="29"/>
      <c r="R48" s="29"/>
      <c r="S48" s="29"/>
      <c r="T48" s="29"/>
      <c r="U48" s="29"/>
      <c r="V48" s="29"/>
      <c r="W48" s="29"/>
      <c r="X48" s="29"/>
      <c r="Y48" s="37" t="str">
        <f t="shared" si="2"/>
        <v/>
      </c>
      <c r="Z48" s="37" t="str">
        <f t="shared" si="3"/>
        <v/>
      </c>
      <c r="AA48" s="58"/>
    </row>
    <row r="49" spans="1:38">
      <c r="A49" s="9">
        <v>41</v>
      </c>
      <c r="B49" s="56"/>
      <c r="C49" s="57"/>
      <c r="D49" s="57"/>
      <c r="E49" s="29"/>
      <c r="F49" s="29"/>
      <c r="G49" s="29"/>
      <c r="H49" s="29"/>
      <c r="I49" s="29"/>
      <c r="J49" s="29"/>
      <c r="K49" s="29"/>
      <c r="L49" s="29"/>
      <c r="M49" s="29"/>
      <c r="N49" s="29"/>
      <c r="O49" s="29"/>
      <c r="P49" s="29"/>
      <c r="Q49" s="29"/>
      <c r="R49" s="29"/>
      <c r="S49" s="29"/>
      <c r="T49" s="29"/>
      <c r="U49" s="29"/>
      <c r="V49" s="29"/>
      <c r="W49" s="29"/>
      <c r="X49" s="29"/>
      <c r="Y49" s="37" t="str">
        <f t="shared" si="2"/>
        <v/>
      </c>
      <c r="Z49" s="37" t="str">
        <f t="shared" si="3"/>
        <v/>
      </c>
      <c r="AA49" s="58"/>
    </row>
    <row r="50" spans="1:38">
      <c r="A50" s="9">
        <v>42</v>
      </c>
      <c r="B50" s="56"/>
      <c r="C50" s="57"/>
      <c r="D50" s="57"/>
      <c r="E50" s="29"/>
      <c r="F50" s="29"/>
      <c r="G50" s="29"/>
      <c r="H50" s="29"/>
      <c r="I50" s="29"/>
      <c r="J50" s="29"/>
      <c r="K50" s="29"/>
      <c r="L50" s="29"/>
      <c r="M50" s="29"/>
      <c r="N50" s="29"/>
      <c r="O50" s="29"/>
      <c r="P50" s="29"/>
      <c r="Q50" s="29"/>
      <c r="R50" s="29"/>
      <c r="S50" s="29"/>
      <c r="T50" s="29"/>
      <c r="U50" s="29"/>
      <c r="V50" s="29"/>
      <c r="W50" s="29"/>
      <c r="X50" s="29"/>
      <c r="Y50" s="37" t="str">
        <f t="shared" si="2"/>
        <v/>
      </c>
      <c r="Z50" s="37" t="str">
        <f t="shared" si="3"/>
        <v/>
      </c>
      <c r="AA50" s="58"/>
    </row>
    <row r="51" spans="1:38">
      <c r="A51" s="9">
        <v>43</v>
      </c>
      <c r="B51" s="56"/>
      <c r="C51" s="57"/>
      <c r="D51" s="57"/>
      <c r="E51" s="29"/>
      <c r="F51" s="29"/>
      <c r="G51" s="29"/>
      <c r="H51" s="29"/>
      <c r="I51" s="29"/>
      <c r="J51" s="29"/>
      <c r="K51" s="29"/>
      <c r="L51" s="29"/>
      <c r="M51" s="29"/>
      <c r="N51" s="29"/>
      <c r="O51" s="29"/>
      <c r="P51" s="29"/>
      <c r="Q51" s="29"/>
      <c r="R51" s="29"/>
      <c r="S51" s="29"/>
      <c r="T51" s="29"/>
      <c r="U51" s="29"/>
      <c r="V51" s="29"/>
      <c r="W51" s="29"/>
      <c r="X51" s="29"/>
      <c r="Y51" s="37" t="str">
        <f t="shared" si="2"/>
        <v/>
      </c>
      <c r="Z51" s="37" t="str">
        <f t="shared" si="3"/>
        <v/>
      </c>
      <c r="AA51" s="58"/>
    </row>
    <row r="52" spans="1:38">
      <c r="A52" s="9">
        <v>44</v>
      </c>
      <c r="B52" s="56"/>
      <c r="C52" s="57"/>
      <c r="D52" s="57"/>
      <c r="E52" s="29"/>
      <c r="F52" s="29"/>
      <c r="G52" s="29"/>
      <c r="H52" s="29"/>
      <c r="I52" s="29"/>
      <c r="J52" s="29"/>
      <c r="K52" s="29"/>
      <c r="L52" s="29"/>
      <c r="M52" s="29"/>
      <c r="N52" s="29"/>
      <c r="O52" s="29"/>
      <c r="P52" s="29"/>
      <c r="Q52" s="29"/>
      <c r="R52" s="29"/>
      <c r="S52" s="29"/>
      <c r="T52" s="29"/>
      <c r="U52" s="29"/>
      <c r="V52" s="29"/>
      <c r="W52" s="29"/>
      <c r="X52" s="29"/>
      <c r="Y52" s="37" t="str">
        <f t="shared" si="2"/>
        <v/>
      </c>
      <c r="Z52" s="37" t="str">
        <f t="shared" si="3"/>
        <v/>
      </c>
      <c r="AA52" s="58"/>
    </row>
    <row r="53" spans="1:38" ht="15" thickBot="1">
      <c r="A53" s="9">
        <v>45</v>
      </c>
      <c r="B53" s="56"/>
      <c r="C53" s="57"/>
      <c r="D53" s="57"/>
      <c r="E53" s="29"/>
      <c r="F53" s="29"/>
      <c r="G53" s="29"/>
      <c r="H53" s="29"/>
      <c r="I53" s="29"/>
      <c r="J53" s="29"/>
      <c r="K53" s="29"/>
      <c r="L53" s="29"/>
      <c r="M53" s="29"/>
      <c r="N53" s="29"/>
      <c r="O53" s="29"/>
      <c r="P53" s="29"/>
      <c r="Q53" s="29"/>
      <c r="R53" s="29"/>
      <c r="S53" s="29"/>
      <c r="T53" s="29"/>
      <c r="U53" s="29"/>
      <c r="V53" s="29"/>
      <c r="W53" s="29"/>
      <c r="X53" s="29"/>
      <c r="Y53" s="37" t="str">
        <f t="shared" si="2"/>
        <v/>
      </c>
      <c r="Z53" s="37" t="str">
        <f t="shared" si="3"/>
        <v/>
      </c>
      <c r="AA53" s="58"/>
    </row>
    <row r="54" spans="1:38" ht="15.6" thickTop="1" thickBot="1">
      <c r="A54" s="110" t="s">
        <v>8</v>
      </c>
      <c r="B54" s="111"/>
      <c r="C54" s="111"/>
      <c r="D54" s="112"/>
      <c r="E54" s="10" t="str">
        <f>IF(E57=""," ",((SUM(E9:E53)/COUNT(E9:E53))*100)/E57)</f>
        <v xml:space="preserve"> </v>
      </c>
      <c r="F54" s="10" t="str">
        <f>IF(E58=""," ",((SUM(F9:F53)/COUNT(F9:F53))*100)/E58)</f>
        <v xml:space="preserve"> </v>
      </c>
      <c r="G54" s="10" t="str">
        <f>IF(E59=""," ",((SUM(G9:G53)/COUNT(G9:G53))*100)/E59)</f>
        <v xml:space="preserve"> </v>
      </c>
      <c r="H54" s="10" t="str">
        <f>IF(E60=""," ",((SUM(H9:H53)/COUNT(H9:H53))*100)/E60)</f>
        <v xml:space="preserve"> </v>
      </c>
      <c r="I54" s="10" t="str">
        <f>IF(E61=""," ",((SUM(I9:I53)/COUNT(I9:I53))*100)/E61)</f>
        <v xml:space="preserve"> </v>
      </c>
      <c r="J54" s="10" t="str">
        <f>IF(E62=""," ",((SUM(J9:J53)/COUNT(J9:J53))*100)/E62)</f>
        <v xml:space="preserve"> </v>
      </c>
      <c r="K54" s="10" t="str">
        <f>IF(E63=""," ",((SUM(K9:K53)/COUNT(K9:K53))*100)/E63)</f>
        <v xml:space="preserve"> </v>
      </c>
      <c r="L54" s="10" t="str">
        <f>IF(E64=""," ",((SUM(L9:L53)/COUNT(L9:L53))*100)/E64)</f>
        <v xml:space="preserve"> </v>
      </c>
      <c r="M54" s="10" t="str">
        <f>IF(E65=""," ",((SUM(M9:M53)/COUNT(M9:M53))*100)/E65)</f>
        <v xml:space="preserve"> </v>
      </c>
      <c r="N54" s="10" t="str">
        <f>IF(E66="","",((SUM(N9:N53)/COUNT(N9:N53))*100)/E66)</f>
        <v/>
      </c>
      <c r="O54" s="10" t="str">
        <f>IF(E67=""," ",((SUM(O9:O53)/COUNT(O9:O53))*100)/E67)</f>
        <v xml:space="preserve"> </v>
      </c>
      <c r="P54" s="10" t="str">
        <f>IF(E68=""," ",((SUM(P9:P53)/COUNT(P9:P53))*100)/E68)</f>
        <v xml:space="preserve"> </v>
      </c>
      <c r="Q54" s="10" t="str">
        <f>IF(E69=""," ",((SUM(Q9:Q53)/COUNT(Q9:Q53))*100)/E69)</f>
        <v xml:space="preserve"> </v>
      </c>
      <c r="R54" s="10" t="str">
        <f>IF(E70=""," ",((SUM(R9:R53)/COUNT(R9:R53))*100)/E70)</f>
        <v xml:space="preserve"> </v>
      </c>
      <c r="S54" s="10" t="str">
        <f>IF(E71=""," ",((SUM(S9:S53)/COUNT(S9:S53))*100)/E71)</f>
        <v xml:space="preserve"> </v>
      </c>
      <c r="T54" s="10" t="str">
        <f>IF(E72=""," ",((SUM(T9:T53)/COUNT(T9:T53))*100)/E72)</f>
        <v xml:space="preserve"> </v>
      </c>
      <c r="U54" s="10" t="str">
        <f>IF(E73=""," ",((SUM(U9:U53)/COUNT(U9:U53))*100)/E73)</f>
        <v xml:space="preserve"> </v>
      </c>
      <c r="V54" s="10" t="str">
        <f>IF(E74=""," ",((SUM(V9:V53)/COUNT(V9:V53))*100)/E74)</f>
        <v xml:space="preserve"> </v>
      </c>
      <c r="W54" s="10" t="str">
        <f>IF(E75=""," ",((SUM(W9:W53)/COUNT(W9:W53))*100)/E75)</f>
        <v xml:space="preserve"> </v>
      </c>
      <c r="X54" s="10" t="str">
        <f>IF(E76=""," ",((SUM(X9:X53)/COUNT(X9:X53))*100)/E76)</f>
        <v xml:space="preserve"> </v>
      </c>
      <c r="Y54" s="51"/>
      <c r="Z54" s="52"/>
      <c r="AA54" s="52"/>
    </row>
    <row r="55" spans="1:38" ht="15.6" thickTop="1" thickBo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38" ht="22.5" customHeight="1" thickTop="1">
      <c r="A56" s="113" t="s">
        <v>37</v>
      </c>
      <c r="B56" s="114"/>
      <c r="C56" s="114"/>
      <c r="D56" s="115"/>
      <c r="E56" s="17" t="s">
        <v>12</v>
      </c>
      <c r="F56" s="53"/>
      <c r="G56" s="116" t="s">
        <v>36</v>
      </c>
      <c r="H56" s="117"/>
      <c r="I56" s="117"/>
      <c r="J56" s="117"/>
      <c r="K56" s="117"/>
      <c r="L56" s="117"/>
      <c r="M56" s="117"/>
      <c r="N56" s="117"/>
      <c r="O56" s="117"/>
      <c r="P56" s="117"/>
      <c r="Q56" s="117"/>
      <c r="R56" s="117"/>
      <c r="S56" s="117"/>
      <c r="T56" s="117"/>
      <c r="U56" s="117"/>
      <c r="V56" s="117"/>
      <c r="W56" s="117"/>
      <c r="X56" s="117"/>
      <c r="Y56" s="117"/>
      <c r="Z56" s="117"/>
      <c r="AA56" s="118"/>
    </row>
    <row r="57" spans="1:38">
      <c r="A57" s="18">
        <v>1</v>
      </c>
      <c r="B57" s="119" t="str">
        <f>IF(Konular!E119="","",Konular!E119)</f>
        <v/>
      </c>
      <c r="C57" s="120"/>
      <c r="D57" s="121"/>
      <c r="E57" s="70" t="str">
        <f>IF(Konular!F119="","",Konular!F119)</f>
        <v/>
      </c>
      <c r="F57" s="53"/>
      <c r="G57" s="11"/>
      <c r="H57" s="12"/>
      <c r="I57" s="12"/>
      <c r="J57" s="12"/>
      <c r="K57" s="12"/>
      <c r="L57" s="12"/>
      <c r="M57" s="12"/>
      <c r="N57" s="12"/>
      <c r="O57" s="12"/>
      <c r="P57" s="12"/>
      <c r="Q57" s="12"/>
      <c r="R57" s="12"/>
      <c r="S57" s="12"/>
      <c r="T57" s="12"/>
      <c r="U57" s="12"/>
      <c r="V57" s="12"/>
      <c r="W57" s="12"/>
      <c r="X57" s="12"/>
      <c r="Y57" s="12"/>
      <c r="Z57" s="12"/>
      <c r="AA57" s="13"/>
    </row>
    <row r="58" spans="1:38">
      <c r="A58" s="18">
        <v>2</v>
      </c>
      <c r="B58" s="119" t="str">
        <f>IF(Konular!E120="","",Konular!E120)</f>
        <v/>
      </c>
      <c r="C58" s="120"/>
      <c r="D58" s="121"/>
      <c r="E58" s="70" t="str">
        <f>IF(Konular!F120="","",Konular!F120)</f>
        <v/>
      </c>
      <c r="F58" s="53"/>
      <c r="G58" s="14"/>
      <c r="H58" s="15"/>
      <c r="I58" s="15"/>
      <c r="J58" s="15"/>
      <c r="K58" s="15"/>
      <c r="L58" s="15"/>
      <c r="M58" s="15"/>
      <c r="N58" s="15"/>
      <c r="O58" s="15"/>
      <c r="P58" s="15"/>
      <c r="Q58" s="15"/>
      <c r="R58" s="15"/>
      <c r="S58" s="15"/>
      <c r="T58" s="15"/>
      <c r="U58" s="15"/>
      <c r="V58" s="15"/>
      <c r="W58" s="15"/>
      <c r="X58" s="15"/>
      <c r="Y58" s="15"/>
      <c r="Z58" s="15"/>
      <c r="AA58" s="16"/>
    </row>
    <row r="59" spans="1:38">
      <c r="A59" s="18">
        <v>3</v>
      </c>
      <c r="B59" s="119" t="str">
        <f>IF(Konular!E121="","",Konular!E121)</f>
        <v/>
      </c>
      <c r="C59" s="120"/>
      <c r="D59" s="121"/>
      <c r="E59" s="70" t="str">
        <f>IF(Konular!F121="","",Konular!F121)</f>
        <v/>
      </c>
      <c r="F59" s="53"/>
      <c r="G59" s="14"/>
      <c r="H59" s="15"/>
      <c r="I59" s="15"/>
      <c r="J59" s="15"/>
      <c r="K59" s="15"/>
      <c r="L59" s="15"/>
      <c r="M59" s="15"/>
      <c r="N59" s="15"/>
      <c r="O59" s="15"/>
      <c r="P59" s="15"/>
      <c r="Q59" s="15"/>
      <c r="R59" s="15"/>
      <c r="S59" s="15"/>
      <c r="T59" s="15"/>
      <c r="U59" s="15"/>
      <c r="V59" s="15"/>
      <c r="W59" s="15"/>
      <c r="X59" s="15"/>
      <c r="Y59" s="15"/>
      <c r="Z59" s="15"/>
      <c r="AA59" s="16"/>
      <c r="AL59" s="1"/>
    </row>
    <row r="60" spans="1:38">
      <c r="A60" s="18">
        <v>4</v>
      </c>
      <c r="B60" s="119" t="str">
        <f>IF(Konular!E122="","",Konular!E122)</f>
        <v/>
      </c>
      <c r="C60" s="120"/>
      <c r="D60" s="121"/>
      <c r="E60" s="70" t="str">
        <f>IF(Konular!F122="","",Konular!F122)</f>
        <v/>
      </c>
      <c r="F60" s="53"/>
      <c r="G60" s="14"/>
      <c r="H60" s="15"/>
      <c r="I60" s="15"/>
      <c r="J60" s="15"/>
      <c r="K60" s="15"/>
      <c r="L60" s="15"/>
      <c r="M60" s="15"/>
      <c r="N60" s="15"/>
      <c r="O60" s="15"/>
      <c r="P60" s="15"/>
      <c r="Q60" s="15"/>
      <c r="R60" s="15"/>
      <c r="S60" s="15"/>
      <c r="T60" s="15"/>
      <c r="U60" s="15"/>
      <c r="V60" s="15"/>
      <c r="W60" s="15"/>
      <c r="X60" s="15"/>
      <c r="Y60" s="15"/>
      <c r="Z60" s="15"/>
      <c r="AA60" s="16"/>
      <c r="AL60" s="1"/>
    </row>
    <row r="61" spans="1:38">
      <c r="A61" s="18">
        <v>5</v>
      </c>
      <c r="B61" s="119" t="str">
        <f>IF(Konular!E123="","",Konular!E123)</f>
        <v/>
      </c>
      <c r="C61" s="120"/>
      <c r="D61" s="121"/>
      <c r="E61" s="70" t="str">
        <f>IF(Konular!F123="","",Konular!F123)</f>
        <v/>
      </c>
      <c r="F61" s="53"/>
      <c r="G61" s="14"/>
      <c r="H61" s="15"/>
      <c r="I61" s="15"/>
      <c r="J61" s="15"/>
      <c r="K61" s="15"/>
      <c r="L61" s="15"/>
      <c r="M61" s="15"/>
      <c r="N61" s="15"/>
      <c r="O61" s="15"/>
      <c r="P61" s="15"/>
      <c r="Q61" s="15"/>
      <c r="R61" s="15"/>
      <c r="S61" s="15"/>
      <c r="T61" s="15"/>
      <c r="U61" s="15"/>
      <c r="V61" s="15"/>
      <c r="W61" s="15"/>
      <c r="X61" s="15"/>
      <c r="Y61" s="15"/>
      <c r="Z61" s="15"/>
      <c r="AA61" s="16"/>
      <c r="AL61" s="1"/>
    </row>
    <row r="62" spans="1:38">
      <c r="A62" s="18">
        <v>6</v>
      </c>
      <c r="B62" s="119" t="str">
        <f>IF(Konular!E124="","",Konular!E124)</f>
        <v/>
      </c>
      <c r="C62" s="120"/>
      <c r="D62" s="121"/>
      <c r="E62" s="70" t="str">
        <f>IF(Konular!F124="","",Konular!F124)</f>
        <v/>
      </c>
      <c r="F62" s="53"/>
      <c r="G62" s="14"/>
      <c r="H62" s="15"/>
      <c r="I62" s="15"/>
      <c r="J62" s="15"/>
      <c r="K62" s="15"/>
      <c r="L62" s="15"/>
      <c r="M62" s="15"/>
      <c r="N62" s="15"/>
      <c r="O62" s="15"/>
      <c r="P62" s="15"/>
      <c r="Q62" s="15"/>
      <c r="R62" s="15"/>
      <c r="S62" s="15"/>
      <c r="T62" s="15"/>
      <c r="U62" s="15"/>
      <c r="V62" s="15"/>
      <c r="W62" s="15"/>
      <c r="X62" s="15"/>
      <c r="Y62" s="15"/>
      <c r="Z62" s="15"/>
      <c r="AA62" s="16"/>
      <c r="AL62" s="1"/>
    </row>
    <row r="63" spans="1:38">
      <c r="A63" s="18">
        <v>7</v>
      </c>
      <c r="B63" s="119" t="str">
        <f>IF(Konular!E125="","",Konular!E125)</f>
        <v/>
      </c>
      <c r="C63" s="120"/>
      <c r="D63" s="121"/>
      <c r="E63" s="70" t="str">
        <f>IF(Konular!F125="","",Konular!F125)</f>
        <v/>
      </c>
      <c r="F63" s="53"/>
      <c r="G63" s="148" t="s">
        <v>47</v>
      </c>
      <c r="H63" s="149"/>
      <c r="I63" s="149"/>
      <c r="J63" s="149"/>
      <c r="K63" s="149"/>
      <c r="L63" s="149"/>
      <c r="M63" s="149"/>
      <c r="N63" s="149"/>
      <c r="O63" s="149"/>
      <c r="P63" s="149"/>
      <c r="Q63" s="149"/>
      <c r="R63" s="149"/>
      <c r="S63" s="149"/>
      <c r="T63" s="149"/>
      <c r="U63" s="149"/>
      <c r="V63" s="149"/>
      <c r="W63" s="149"/>
      <c r="X63" s="149"/>
      <c r="Y63" s="149"/>
      <c r="Z63" s="149"/>
      <c r="AA63" s="150"/>
      <c r="AL63" s="1"/>
    </row>
    <row r="64" spans="1:38">
      <c r="A64" s="18">
        <v>8</v>
      </c>
      <c r="B64" s="119" t="str">
        <f>IF(Konular!E126="","",Konular!E126)</f>
        <v/>
      </c>
      <c r="C64" s="120"/>
      <c r="D64" s="121"/>
      <c r="E64" s="70" t="str">
        <f>IF(Konular!F126="","",Konular!F126)</f>
        <v/>
      </c>
      <c r="F64" s="53"/>
      <c r="G64" s="43"/>
      <c r="H64" s="44"/>
      <c r="I64" s="44"/>
      <c r="J64" s="44"/>
      <c r="K64" s="44"/>
      <c r="L64" s="44"/>
      <c r="M64" s="44"/>
      <c r="N64" s="44"/>
      <c r="O64" s="44"/>
      <c r="P64" s="44"/>
      <c r="Q64" s="44"/>
      <c r="R64" s="44"/>
      <c r="S64" s="44"/>
      <c r="T64" s="44"/>
      <c r="U64" s="44"/>
      <c r="V64" s="44"/>
      <c r="W64" s="44"/>
      <c r="X64" s="44"/>
      <c r="Y64" s="44"/>
      <c r="Z64" s="44"/>
      <c r="AA64" s="45"/>
      <c r="AL64" s="1"/>
    </row>
    <row r="65" spans="1:38">
      <c r="A65" s="18">
        <v>9</v>
      </c>
      <c r="B65" s="119" t="str">
        <f>IF(Konular!E127="","",Konular!E127)</f>
        <v/>
      </c>
      <c r="C65" s="120"/>
      <c r="D65" s="121"/>
      <c r="E65" s="70" t="str">
        <f>IF(Konular!F127="","",Konular!F127)</f>
        <v/>
      </c>
      <c r="F65" s="53"/>
      <c r="G65" s="47"/>
      <c r="H65" s="46"/>
      <c r="I65" s="46"/>
      <c r="J65" s="46"/>
      <c r="K65" s="46"/>
      <c r="L65" s="46"/>
      <c r="M65" s="46"/>
      <c r="N65" s="46"/>
      <c r="O65" s="46"/>
      <c r="P65" s="46"/>
      <c r="Q65" s="46"/>
      <c r="R65" s="46"/>
      <c r="S65" s="46"/>
      <c r="T65" s="46"/>
      <c r="U65" s="46"/>
      <c r="V65" s="46"/>
      <c r="W65" s="46"/>
      <c r="X65" s="46"/>
      <c r="Y65" s="46"/>
      <c r="Z65" s="46"/>
      <c r="AA65" s="48"/>
      <c r="AL65" s="1"/>
    </row>
    <row r="66" spans="1:38">
      <c r="A66" s="18">
        <v>10</v>
      </c>
      <c r="B66" s="119" t="str">
        <f>IF(Konular!E128="","",Konular!E128)</f>
        <v/>
      </c>
      <c r="C66" s="120"/>
      <c r="D66" s="121"/>
      <c r="E66" s="70" t="str">
        <f>IF(Konular!F128="","",Konular!F128)</f>
        <v/>
      </c>
      <c r="F66" s="53"/>
      <c r="G66" s="47"/>
      <c r="H66" s="46"/>
      <c r="I66" s="46"/>
      <c r="J66" s="46"/>
      <c r="K66" s="46"/>
      <c r="L66" s="46"/>
      <c r="M66" s="46"/>
      <c r="N66" s="46"/>
      <c r="O66" s="46"/>
      <c r="P66" s="46"/>
      <c r="Q66" s="46"/>
      <c r="R66" s="46"/>
      <c r="S66" s="46"/>
      <c r="T66" s="46"/>
      <c r="U66" s="46"/>
      <c r="V66" s="46"/>
      <c r="W66" s="46"/>
      <c r="X66" s="46"/>
      <c r="Y66" s="46"/>
      <c r="Z66" s="46"/>
      <c r="AA66" s="48"/>
      <c r="AB66" s="1"/>
      <c r="AC66" s="1"/>
      <c r="AD66" s="1"/>
      <c r="AE66" s="1"/>
      <c r="AF66" s="1"/>
      <c r="AL66" s="2"/>
    </row>
    <row r="67" spans="1:38">
      <c r="A67" s="18">
        <v>11</v>
      </c>
      <c r="B67" s="119" t="str">
        <f>IF(Konular!E129="","",Konular!E129)</f>
        <v/>
      </c>
      <c r="C67" s="120"/>
      <c r="D67" s="121"/>
      <c r="E67" s="70" t="str">
        <f>IF(Konular!F129="","",Konular!F129)</f>
        <v/>
      </c>
      <c r="F67" s="53"/>
      <c r="G67" s="47"/>
      <c r="H67" s="46"/>
      <c r="I67" s="46"/>
      <c r="J67" s="46"/>
      <c r="K67" s="46"/>
      <c r="L67" s="46"/>
      <c r="M67" s="46"/>
      <c r="N67" s="46"/>
      <c r="O67" s="46"/>
      <c r="P67" s="46"/>
      <c r="Q67" s="46"/>
      <c r="R67" s="46"/>
      <c r="S67" s="46"/>
      <c r="T67" s="46"/>
      <c r="U67" s="46"/>
      <c r="V67" s="46"/>
      <c r="W67" s="46"/>
      <c r="X67" s="46"/>
      <c r="Y67" s="46"/>
      <c r="Z67" s="46"/>
      <c r="AA67" s="48"/>
      <c r="AB67" s="38"/>
      <c r="AC67" s="38"/>
      <c r="AD67" s="38"/>
      <c r="AE67" s="38"/>
      <c r="AF67" s="38"/>
      <c r="AL67" s="1"/>
    </row>
    <row r="68" spans="1:38">
      <c r="A68" s="18">
        <v>12</v>
      </c>
      <c r="B68" s="119" t="str">
        <f>IF(Konular!E130="","",Konular!E130)</f>
        <v/>
      </c>
      <c r="C68" s="120"/>
      <c r="D68" s="121"/>
      <c r="E68" s="70" t="str">
        <f>IF(Konular!F130="","",Konular!F130)</f>
        <v/>
      </c>
      <c r="F68" s="53"/>
      <c r="G68" s="47"/>
      <c r="H68" s="46"/>
      <c r="I68" s="46"/>
      <c r="J68" s="46"/>
      <c r="K68" s="46"/>
      <c r="L68" s="46"/>
      <c r="M68" s="46"/>
      <c r="N68" s="46"/>
      <c r="O68" s="46"/>
      <c r="P68" s="46"/>
      <c r="Q68" s="46"/>
      <c r="R68" s="46"/>
      <c r="S68" s="46"/>
      <c r="T68" s="46"/>
      <c r="U68" s="46"/>
      <c r="V68" s="46"/>
      <c r="W68" s="46"/>
      <c r="X68" s="46"/>
      <c r="Y68" s="46"/>
      <c r="Z68" s="46"/>
      <c r="AA68" s="48"/>
      <c r="AB68" s="5"/>
      <c r="AC68" s="5"/>
      <c r="AD68" s="5"/>
      <c r="AE68" s="5"/>
      <c r="AF68" s="5"/>
    </row>
    <row r="69" spans="1:38">
      <c r="A69" s="18">
        <v>13</v>
      </c>
      <c r="B69" s="119" t="str">
        <f>IF(Konular!E131="","",Konular!E131)</f>
        <v/>
      </c>
      <c r="C69" s="120"/>
      <c r="D69" s="121"/>
      <c r="E69" s="70" t="str">
        <f>IF(Konular!F131="","",Konular!F131)</f>
        <v/>
      </c>
      <c r="F69" s="53"/>
      <c r="G69" s="47"/>
      <c r="H69" s="46"/>
      <c r="I69" s="46"/>
      <c r="J69" s="46"/>
      <c r="K69" s="46"/>
      <c r="L69" s="46"/>
      <c r="M69" s="46"/>
      <c r="N69" s="46"/>
      <c r="O69" s="46"/>
      <c r="P69" s="46"/>
      <c r="Q69" s="46"/>
      <c r="R69" s="46"/>
      <c r="S69" s="46"/>
      <c r="T69" s="46"/>
      <c r="U69" s="46"/>
      <c r="V69" s="46"/>
      <c r="W69" s="46"/>
      <c r="X69" s="46"/>
      <c r="Y69" s="46"/>
      <c r="Z69" s="46"/>
      <c r="AA69" s="48"/>
      <c r="AB69" s="5"/>
      <c r="AC69" s="5"/>
      <c r="AD69" s="5"/>
      <c r="AE69" s="5"/>
      <c r="AF69" s="5"/>
    </row>
    <row r="70" spans="1:38">
      <c r="A70" s="18">
        <v>14</v>
      </c>
      <c r="B70" s="119" t="str">
        <f>IF(Konular!E132="","",Konular!E132)</f>
        <v/>
      </c>
      <c r="C70" s="120"/>
      <c r="D70" s="121"/>
      <c r="E70" s="70" t="str">
        <f>IF(Konular!F132="","",Konular!F132)</f>
        <v/>
      </c>
      <c r="F70" s="53"/>
      <c r="G70" s="47"/>
      <c r="H70" s="46"/>
      <c r="I70" s="46"/>
      <c r="J70" s="46"/>
      <c r="K70" s="46"/>
      <c r="L70" s="46"/>
      <c r="M70" s="46"/>
      <c r="N70" s="46"/>
      <c r="O70" s="46"/>
      <c r="P70" s="46"/>
      <c r="Q70" s="46"/>
      <c r="R70" s="46"/>
      <c r="S70" s="46"/>
      <c r="T70" s="46"/>
      <c r="U70" s="46"/>
      <c r="V70" s="46"/>
      <c r="W70" s="46"/>
      <c r="X70" s="46"/>
      <c r="Y70" s="46"/>
      <c r="Z70" s="46"/>
      <c r="AA70" s="48"/>
      <c r="AB70" s="5"/>
      <c r="AC70" s="5"/>
      <c r="AD70" s="5"/>
      <c r="AE70" s="5"/>
      <c r="AF70" s="5"/>
    </row>
    <row r="71" spans="1:38">
      <c r="A71" s="18">
        <v>15</v>
      </c>
      <c r="B71" s="119" t="str">
        <f>IF(Konular!E133="","",Konular!E133)</f>
        <v/>
      </c>
      <c r="C71" s="120"/>
      <c r="D71" s="121"/>
      <c r="E71" s="70" t="str">
        <f>IF(Konular!F133="","",Konular!F133)</f>
        <v/>
      </c>
      <c r="F71" s="53"/>
      <c r="G71" s="47"/>
      <c r="H71" s="46"/>
      <c r="I71" s="46"/>
      <c r="J71" s="46"/>
      <c r="K71" s="46"/>
      <c r="L71" s="46"/>
      <c r="M71" s="46"/>
      <c r="N71" s="46"/>
      <c r="O71" s="46"/>
      <c r="P71" s="46"/>
      <c r="Q71" s="46"/>
      <c r="R71" s="46"/>
      <c r="S71" s="46"/>
      <c r="T71" s="46"/>
      <c r="U71" s="46"/>
      <c r="V71" s="46"/>
      <c r="W71" s="46"/>
      <c r="X71" s="46"/>
      <c r="Y71" s="46"/>
      <c r="Z71" s="46"/>
      <c r="AA71" s="48"/>
      <c r="AB71" s="5"/>
      <c r="AC71" s="5"/>
      <c r="AD71" s="5"/>
      <c r="AE71" s="5"/>
      <c r="AF71" s="5"/>
    </row>
    <row r="72" spans="1:38">
      <c r="A72" s="18">
        <v>16</v>
      </c>
      <c r="B72" s="119" t="str">
        <f>IF(Konular!E134="","",Konular!E134)</f>
        <v/>
      </c>
      <c r="C72" s="120"/>
      <c r="D72" s="121"/>
      <c r="E72" s="70" t="str">
        <f>IF(Konular!F134="","",Konular!F134)</f>
        <v/>
      </c>
      <c r="F72" s="53"/>
      <c r="G72" s="47"/>
      <c r="H72" s="46"/>
      <c r="I72" s="46"/>
      <c r="J72" s="46"/>
      <c r="K72" s="46"/>
      <c r="L72" s="46"/>
      <c r="M72" s="46"/>
      <c r="N72" s="46"/>
      <c r="O72" s="46"/>
      <c r="P72" s="46"/>
      <c r="Q72" s="46"/>
      <c r="R72" s="46"/>
      <c r="S72" s="46"/>
      <c r="T72" s="46"/>
      <c r="U72" s="46"/>
      <c r="V72" s="46"/>
      <c r="W72" s="46"/>
      <c r="X72" s="46"/>
      <c r="Y72" s="46"/>
      <c r="Z72" s="46"/>
      <c r="AA72" s="48"/>
      <c r="AB72" s="5"/>
      <c r="AC72" s="5"/>
      <c r="AD72" s="5"/>
      <c r="AE72" s="5"/>
      <c r="AF72" s="5"/>
    </row>
    <row r="73" spans="1:38">
      <c r="A73" s="18">
        <v>17</v>
      </c>
      <c r="B73" s="119" t="str">
        <f>IF(Konular!E135="","",Konular!E135)</f>
        <v/>
      </c>
      <c r="C73" s="120"/>
      <c r="D73" s="121"/>
      <c r="E73" s="70" t="str">
        <f>IF(Konular!F135="","",Konular!F135)</f>
        <v/>
      </c>
      <c r="F73" s="53"/>
      <c r="G73" s="47"/>
      <c r="H73" s="46"/>
      <c r="I73" s="46"/>
      <c r="J73" s="46"/>
      <c r="K73" s="46"/>
      <c r="L73" s="46"/>
      <c r="M73" s="46"/>
      <c r="N73" s="46"/>
      <c r="O73" s="46"/>
      <c r="P73" s="46"/>
      <c r="Q73" s="46"/>
      <c r="R73" s="46"/>
      <c r="S73" s="46"/>
      <c r="T73" s="46"/>
      <c r="U73" s="46"/>
      <c r="V73" s="46"/>
      <c r="W73" s="46"/>
      <c r="X73" s="46"/>
      <c r="Y73" s="46"/>
      <c r="Z73" s="46"/>
      <c r="AA73" s="48"/>
      <c r="AB73" s="5"/>
      <c r="AC73" s="5"/>
      <c r="AD73" s="5"/>
      <c r="AE73" s="5"/>
      <c r="AF73" s="5"/>
    </row>
    <row r="74" spans="1:38">
      <c r="A74" s="18">
        <v>18</v>
      </c>
      <c r="B74" s="119" t="str">
        <f>IF(Konular!E136="","",Konular!E136)</f>
        <v/>
      </c>
      <c r="C74" s="120"/>
      <c r="D74" s="121"/>
      <c r="E74" s="70" t="str">
        <f>IF(Konular!F136="","",Konular!F136)</f>
        <v/>
      </c>
      <c r="F74" s="53"/>
      <c r="G74" s="156" t="s">
        <v>52</v>
      </c>
      <c r="H74" s="158"/>
      <c r="I74" s="158"/>
      <c r="J74" s="158"/>
      <c r="K74" s="158"/>
      <c r="L74" s="158"/>
      <c r="M74" s="158"/>
      <c r="N74" s="158"/>
      <c r="O74" s="158"/>
      <c r="P74" s="158"/>
      <c r="Q74" s="158"/>
      <c r="R74" s="158"/>
      <c r="S74" s="158"/>
      <c r="T74" s="158"/>
      <c r="U74" s="158"/>
      <c r="V74" s="158"/>
      <c r="W74" s="158"/>
      <c r="X74" s="158"/>
      <c r="Y74" s="158"/>
      <c r="Z74" s="158"/>
      <c r="AA74" s="157"/>
      <c r="AB74" s="5"/>
      <c r="AC74" s="5"/>
      <c r="AD74" s="5"/>
      <c r="AE74" s="5"/>
      <c r="AF74" s="5"/>
    </row>
    <row r="75" spans="1:38" ht="15" customHeight="1">
      <c r="A75" s="18">
        <v>19</v>
      </c>
      <c r="B75" s="119" t="str">
        <f>IF(Konular!E137="","",Konular!E137)</f>
        <v/>
      </c>
      <c r="C75" s="120"/>
      <c r="D75" s="121"/>
      <c r="E75" s="70" t="str">
        <f>IF(Konular!F137="","",Konular!F137)</f>
        <v/>
      </c>
      <c r="F75" s="53"/>
      <c r="G75" s="148" t="s">
        <v>48</v>
      </c>
      <c r="H75" s="149"/>
      <c r="I75" s="149"/>
      <c r="J75" s="149"/>
      <c r="K75" s="149"/>
      <c r="L75" s="149"/>
      <c r="M75" s="149"/>
      <c r="N75" s="149"/>
      <c r="O75" s="150"/>
      <c r="P75" s="49"/>
      <c r="Q75" s="49"/>
      <c r="R75" s="136" t="s">
        <v>22</v>
      </c>
      <c r="S75" s="137"/>
      <c r="T75" s="137"/>
      <c r="U75" s="137"/>
      <c r="V75" s="137"/>
      <c r="W75" s="137"/>
      <c r="X75" s="138"/>
      <c r="Y75" s="139" t="str">
        <f>IF(SUM(Y9:Y53)=0,"",MIN(Y9:Y53))</f>
        <v/>
      </c>
      <c r="Z75" s="140"/>
      <c r="AA75" s="141"/>
      <c r="AB75" s="34"/>
      <c r="AC75" s="34"/>
      <c r="AD75" s="34"/>
      <c r="AE75" s="34"/>
      <c r="AF75" s="34"/>
    </row>
    <row r="76" spans="1:38" ht="15.75" customHeight="1" thickBot="1">
      <c r="A76" s="19">
        <v>20</v>
      </c>
      <c r="B76" s="119" t="str">
        <f>IF(Konular!E138="","",Konular!E138)</f>
        <v/>
      </c>
      <c r="C76" s="120"/>
      <c r="D76" s="121"/>
      <c r="E76" s="70" t="str">
        <f>IF(Konular!F138="","",Konular!F138)</f>
        <v/>
      </c>
      <c r="F76" s="53"/>
      <c r="G76" s="126" t="s">
        <v>61</v>
      </c>
      <c r="H76" s="127"/>
      <c r="I76" s="127"/>
      <c r="J76" s="127"/>
      <c r="K76" s="127"/>
      <c r="L76" s="127"/>
      <c r="M76" s="128"/>
      <c r="N76" s="96">
        <f>COUNTIF(Y9:Y53,"&lt;30")-COUNTIF(Y9:Y53,"&lt;0")</f>
        <v>0</v>
      </c>
      <c r="O76" s="97"/>
      <c r="P76" s="49"/>
      <c r="Q76" s="49"/>
      <c r="R76" s="136" t="s">
        <v>24</v>
      </c>
      <c r="S76" s="137"/>
      <c r="T76" s="137"/>
      <c r="U76" s="137"/>
      <c r="V76" s="137"/>
      <c r="W76" s="137"/>
      <c r="X76" s="138"/>
      <c r="Y76" s="139" t="str">
        <f>IF(SUM(Y9:Y53)=0,"",MAX(Y9:Y53))</f>
        <v/>
      </c>
      <c r="Z76" s="140"/>
      <c r="AA76" s="141"/>
      <c r="AB76" s="34"/>
      <c r="AC76" s="34"/>
      <c r="AD76" s="34"/>
      <c r="AE76" s="34"/>
      <c r="AF76" s="34"/>
    </row>
    <row r="77" spans="1:38" ht="16.5" customHeight="1" thickTop="1" thickBot="1">
      <c r="A77" s="53"/>
      <c r="B77" s="110" t="s">
        <v>5</v>
      </c>
      <c r="C77" s="111"/>
      <c r="D77" s="112"/>
      <c r="E77" s="20">
        <f>SUM(E57:E76)</f>
        <v>0</v>
      </c>
      <c r="F77" s="53"/>
      <c r="G77" s="126" t="s">
        <v>62</v>
      </c>
      <c r="H77" s="127"/>
      <c r="I77" s="127"/>
      <c r="J77" s="127"/>
      <c r="K77" s="127"/>
      <c r="L77" s="127"/>
      <c r="M77" s="128"/>
      <c r="N77" s="96">
        <f>COUNTIF(Y9:Y53,"&lt;50")-COUNTIF(Y9:Y53,"&lt;30")</f>
        <v>0</v>
      </c>
      <c r="O77" s="97"/>
      <c r="P77" s="49"/>
      <c r="Q77" s="49"/>
      <c r="R77" s="136" t="s">
        <v>26</v>
      </c>
      <c r="S77" s="137"/>
      <c r="T77" s="137"/>
      <c r="U77" s="137"/>
      <c r="V77" s="137"/>
      <c r="W77" s="137"/>
      <c r="X77" s="138"/>
      <c r="Y77" s="145" t="str">
        <f>IF(SUM(Y9:Y53)=0,"",AVERAGE(Y9:Y53))</f>
        <v/>
      </c>
      <c r="Z77" s="146"/>
      <c r="AA77" s="147"/>
      <c r="AB77" s="34"/>
      <c r="AC77" s="34"/>
      <c r="AD77" s="34"/>
      <c r="AE77" s="34"/>
      <c r="AF77" s="34"/>
    </row>
    <row r="78" spans="1:38" ht="15" thickTop="1">
      <c r="A78" s="49"/>
      <c r="B78" s="49"/>
      <c r="C78" s="49"/>
      <c r="D78" s="49"/>
      <c r="E78" s="49"/>
      <c r="F78" s="49"/>
      <c r="G78" s="126" t="s">
        <v>63</v>
      </c>
      <c r="H78" s="127"/>
      <c r="I78" s="127"/>
      <c r="J78" s="127"/>
      <c r="K78" s="127"/>
      <c r="L78" s="127"/>
      <c r="M78" s="128"/>
      <c r="N78" s="96">
        <f>COUNTIF(Y9:Y53,"&lt;70")-COUNTIF(Y9:Y53,"&lt;50")</f>
        <v>0</v>
      </c>
      <c r="O78" s="97"/>
      <c r="P78" s="49"/>
      <c r="Q78" s="49"/>
      <c r="R78" s="39"/>
      <c r="S78" s="40"/>
      <c r="T78" s="40"/>
      <c r="U78" s="40"/>
      <c r="V78" s="40"/>
      <c r="W78" s="40"/>
      <c r="X78" s="40"/>
      <c r="Y78" s="40"/>
      <c r="Z78" s="40"/>
      <c r="AA78" s="41"/>
      <c r="AB78" s="42"/>
      <c r="AC78" s="42"/>
      <c r="AD78" s="42"/>
      <c r="AE78" s="42"/>
      <c r="AF78" s="42"/>
    </row>
    <row r="79" spans="1:38">
      <c r="A79" s="49"/>
      <c r="B79" s="49"/>
      <c r="C79" s="49"/>
      <c r="D79" s="49"/>
      <c r="E79" s="49"/>
      <c r="F79" s="49"/>
      <c r="G79" s="126" t="s">
        <v>59</v>
      </c>
      <c r="H79" s="127"/>
      <c r="I79" s="127"/>
      <c r="J79" s="127"/>
      <c r="K79" s="127"/>
      <c r="L79" s="127"/>
      <c r="M79" s="128"/>
      <c r="N79" s="98">
        <f>COUNTIF(Y9:Y53,"&lt;85")-COUNTIF(Y9:Y53,"&lt;70")</f>
        <v>0</v>
      </c>
      <c r="O79" s="99"/>
      <c r="P79" s="49"/>
      <c r="Q79" s="49"/>
      <c r="R79" s="136" t="s">
        <v>25</v>
      </c>
      <c r="S79" s="137"/>
      <c r="T79" s="137"/>
      <c r="U79" s="137"/>
      <c r="V79" s="137"/>
      <c r="W79" s="137"/>
      <c r="X79" s="138"/>
      <c r="Y79" s="139">
        <f>IF((SUM(N76:O78))&gt;0,(SUM(N76:O78)),0)</f>
        <v>0</v>
      </c>
      <c r="Z79" s="140"/>
      <c r="AA79" s="141"/>
    </row>
    <row r="80" spans="1:38">
      <c r="A80" s="49"/>
      <c r="B80" s="49"/>
      <c r="C80" s="49"/>
      <c r="D80" s="49"/>
      <c r="E80" s="49"/>
      <c r="F80" s="49"/>
      <c r="G80" s="126" t="s">
        <v>60</v>
      </c>
      <c r="H80" s="127"/>
      <c r="I80" s="127"/>
      <c r="J80" s="127"/>
      <c r="K80" s="127"/>
      <c r="L80" s="127"/>
      <c r="M80" s="128"/>
      <c r="N80" s="98">
        <f>COUNTIF(Y9:Y53,"&lt;=100")-COUNTIF(Y9:Y53,"&lt;85")</f>
        <v>0</v>
      </c>
      <c r="O80" s="99"/>
      <c r="P80" s="49"/>
      <c r="Q80" s="49"/>
      <c r="R80" s="136" t="s">
        <v>23</v>
      </c>
      <c r="S80" s="137"/>
      <c r="T80" s="137"/>
      <c r="U80" s="137"/>
      <c r="V80" s="137"/>
      <c r="W80" s="137"/>
      <c r="X80" s="138"/>
      <c r="Y80" s="142" t="str">
        <f>IF((SUM(N79:O80))&gt;0,(SUM(N79:O80)),"0")</f>
        <v>0</v>
      </c>
      <c r="Z80" s="143"/>
      <c r="AA80" s="144"/>
    </row>
    <row r="81" spans="1:32">
      <c r="A81" s="49"/>
      <c r="B81" s="49"/>
      <c r="C81" s="49"/>
      <c r="D81" s="49"/>
      <c r="E81" s="49"/>
      <c r="F81" s="49"/>
      <c r="G81" s="153" t="s">
        <v>56</v>
      </c>
      <c r="H81" s="154"/>
      <c r="I81" s="154"/>
      <c r="J81" s="154"/>
      <c r="K81" s="154"/>
      <c r="L81" s="154"/>
      <c r="M81" s="155"/>
      <c r="N81" s="162">
        <f>COUNTIF(AA9:AA53,"Girmedi")</f>
        <v>0</v>
      </c>
      <c r="O81" s="162"/>
      <c r="P81" s="49"/>
      <c r="Q81" s="49"/>
      <c r="R81" s="136" t="s">
        <v>27</v>
      </c>
      <c r="S81" s="137"/>
      <c r="T81" s="137"/>
      <c r="U81" s="137"/>
      <c r="V81" s="137"/>
      <c r="W81" s="137"/>
      <c r="X81" s="138"/>
      <c r="Y81" s="145" t="e">
        <f>100*Y80/(Y79+Y80)</f>
        <v>#DIV/0!</v>
      </c>
      <c r="Z81" s="146"/>
      <c r="AA81" s="147"/>
    </row>
    <row r="82" spans="1:32">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32">
      <c r="A83" s="49"/>
      <c r="B83" s="49"/>
      <c r="C83" s="49"/>
      <c r="D83" s="54"/>
      <c r="E83" s="49"/>
      <c r="F83" s="49"/>
      <c r="G83" s="163" t="s">
        <v>28</v>
      </c>
      <c r="H83" s="164"/>
      <c r="I83" s="164"/>
      <c r="J83" s="164"/>
      <c r="K83" s="164"/>
      <c r="L83" s="164"/>
      <c r="M83" s="164"/>
      <c r="N83" s="164"/>
      <c r="O83" s="164"/>
      <c r="P83" s="164"/>
      <c r="Q83" s="164"/>
      <c r="R83" s="164"/>
      <c r="S83" s="164"/>
      <c r="T83" s="164"/>
      <c r="U83" s="164"/>
      <c r="V83" s="164"/>
      <c r="W83" s="164"/>
      <c r="X83" s="164"/>
      <c r="Y83" s="164"/>
      <c r="Z83" s="164"/>
      <c r="AA83" s="165"/>
    </row>
    <row r="84" spans="1:32">
      <c r="A84" s="49"/>
      <c r="B84" s="49"/>
      <c r="C84" s="49"/>
      <c r="D84" s="54"/>
      <c r="E84" s="49"/>
      <c r="F84" s="49"/>
      <c r="G84" s="151" t="s">
        <v>38</v>
      </c>
      <c r="H84" s="152"/>
      <c r="I84" s="152"/>
      <c r="J84" s="79" t="s">
        <v>39</v>
      </c>
      <c r="K84" s="129" t="e">
        <f>Y81</f>
        <v>#DIV/0!</v>
      </c>
      <c r="L84" s="129"/>
      <c r="M84" s="80" t="s">
        <v>40</v>
      </c>
      <c r="N84" s="80"/>
      <c r="O84" s="80"/>
      <c r="P84" s="80"/>
      <c r="Q84" s="80"/>
      <c r="R84" s="80"/>
      <c r="S84" s="80"/>
      <c r="T84" s="81"/>
      <c r="U84" s="81"/>
      <c r="V84" s="81"/>
      <c r="W84" s="81"/>
      <c r="X84" s="81"/>
      <c r="Y84" s="81"/>
      <c r="Z84" s="81"/>
      <c r="AA84" s="82"/>
    </row>
    <row r="85" spans="1:32" ht="15" customHeight="1">
      <c r="A85" s="49"/>
      <c r="B85" s="49"/>
      <c r="C85" s="49"/>
      <c r="D85" s="49"/>
      <c r="E85" s="49"/>
      <c r="F85" s="49"/>
      <c r="G85" s="130" t="s">
        <v>58</v>
      </c>
      <c r="H85" s="131"/>
      <c r="I85" s="131"/>
      <c r="J85" s="131"/>
      <c r="K85" s="131"/>
      <c r="L85" s="131"/>
      <c r="M85" s="131"/>
      <c r="N85" s="131"/>
      <c r="O85" s="131"/>
      <c r="P85" s="131"/>
      <c r="Q85" s="131"/>
      <c r="R85" s="131"/>
      <c r="S85" s="131"/>
      <c r="T85" s="131"/>
      <c r="U85" s="131"/>
      <c r="V85" s="131"/>
      <c r="W85" s="131"/>
      <c r="X85" s="131"/>
      <c r="Y85" s="131"/>
      <c r="Z85" s="131"/>
      <c r="AA85" s="132"/>
    </row>
    <row r="86" spans="1:32">
      <c r="A86" s="49"/>
      <c r="B86" s="49"/>
      <c r="C86" s="49"/>
      <c r="D86" s="49"/>
      <c r="E86" s="49"/>
      <c r="F86" s="49"/>
      <c r="G86" s="130"/>
      <c r="H86" s="131"/>
      <c r="I86" s="131"/>
      <c r="J86" s="131"/>
      <c r="K86" s="131"/>
      <c r="L86" s="131"/>
      <c r="M86" s="131"/>
      <c r="N86" s="131"/>
      <c r="O86" s="131"/>
      <c r="P86" s="131"/>
      <c r="Q86" s="131"/>
      <c r="R86" s="131"/>
      <c r="S86" s="131"/>
      <c r="T86" s="131"/>
      <c r="U86" s="131"/>
      <c r="V86" s="131"/>
      <c r="W86" s="131"/>
      <c r="X86" s="131"/>
      <c r="Y86" s="131"/>
      <c r="Z86" s="131"/>
      <c r="AA86" s="132"/>
      <c r="AB86" s="1"/>
      <c r="AC86" s="1"/>
      <c r="AD86" s="1"/>
      <c r="AE86" s="1"/>
      <c r="AF86" s="1"/>
    </row>
    <row r="87" spans="1:32" ht="15" customHeight="1">
      <c r="A87" s="49"/>
      <c r="B87" s="49"/>
      <c r="C87" s="49"/>
      <c r="D87" s="49"/>
      <c r="E87" s="49"/>
      <c r="F87" s="49"/>
      <c r="G87" s="130"/>
      <c r="H87" s="131"/>
      <c r="I87" s="131"/>
      <c r="J87" s="131"/>
      <c r="K87" s="131"/>
      <c r="L87" s="131"/>
      <c r="M87" s="131"/>
      <c r="N87" s="131"/>
      <c r="O87" s="131"/>
      <c r="P87" s="131"/>
      <c r="Q87" s="131"/>
      <c r="R87" s="131"/>
      <c r="S87" s="131"/>
      <c r="T87" s="131"/>
      <c r="U87" s="131"/>
      <c r="V87" s="131"/>
      <c r="W87" s="131"/>
      <c r="X87" s="131"/>
      <c r="Y87" s="131"/>
      <c r="Z87" s="131"/>
      <c r="AA87" s="132"/>
      <c r="AB87" s="22"/>
      <c r="AC87" s="22"/>
      <c r="AD87" s="22"/>
      <c r="AE87" s="22"/>
      <c r="AF87" s="22"/>
    </row>
    <row r="88" spans="1:32" ht="15" customHeight="1">
      <c r="A88" s="49"/>
      <c r="B88" s="49"/>
      <c r="C88" s="49"/>
      <c r="D88" s="49"/>
      <c r="E88" s="49"/>
      <c r="F88" s="49"/>
      <c r="G88" s="133"/>
      <c r="H88" s="134"/>
      <c r="I88" s="134"/>
      <c r="J88" s="134"/>
      <c r="K88" s="134"/>
      <c r="L88" s="134"/>
      <c r="M88" s="134"/>
      <c r="N88" s="134"/>
      <c r="O88" s="134"/>
      <c r="P88" s="134"/>
      <c r="Q88" s="134"/>
      <c r="R88" s="134"/>
      <c r="S88" s="134"/>
      <c r="T88" s="134"/>
      <c r="U88" s="134"/>
      <c r="V88" s="134"/>
      <c r="W88" s="134"/>
      <c r="X88" s="134"/>
      <c r="Y88" s="134"/>
      <c r="Z88" s="134"/>
      <c r="AA88" s="135"/>
      <c r="AB88" s="22"/>
      <c r="AC88" s="22"/>
      <c r="AD88" s="22"/>
      <c r="AE88" s="22"/>
      <c r="AF88" s="22"/>
    </row>
    <row r="89" spans="1:32">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22"/>
      <c r="AC89" s="22"/>
      <c r="AD89" s="22"/>
      <c r="AE89" s="22"/>
      <c r="AF89" s="22"/>
    </row>
    <row r="90" spans="1:32">
      <c r="A90" s="49"/>
      <c r="B90" s="49"/>
      <c r="C90" s="54" t="str">
        <f>Bilgiler!D6</f>
        <v>Engin YAZAN</v>
      </c>
      <c r="D90" s="49"/>
      <c r="E90" s="49"/>
      <c r="F90" s="49"/>
      <c r="G90" s="49"/>
      <c r="H90" s="49"/>
      <c r="I90" s="49"/>
      <c r="J90" s="49"/>
      <c r="K90" s="49"/>
      <c r="L90" s="49"/>
      <c r="M90" s="49"/>
      <c r="N90" s="49"/>
      <c r="O90" s="49"/>
      <c r="P90" s="49"/>
      <c r="Q90" s="49"/>
      <c r="R90" s="49"/>
      <c r="S90" s="49"/>
      <c r="T90" s="55" t="str">
        <f>Bilgiler!D8</f>
        <v>MEHMET ALTINDAĞ</v>
      </c>
      <c r="U90" s="49"/>
      <c r="V90" s="49"/>
      <c r="W90" s="49"/>
      <c r="X90" s="49"/>
      <c r="Y90" s="49"/>
      <c r="Z90" s="49"/>
      <c r="AA90" s="49"/>
      <c r="AB90" s="22"/>
      <c r="AC90" s="22"/>
      <c r="AD90" s="22"/>
      <c r="AE90" s="22"/>
      <c r="AF90" s="22"/>
    </row>
    <row r="91" spans="1:32">
      <c r="A91" s="49"/>
      <c r="B91" s="49"/>
      <c r="C91" s="54" t="str">
        <f>Bilgiler!D7</f>
        <v>TÜRKÇE ÖĞRETMENİ</v>
      </c>
      <c r="D91" s="49"/>
      <c r="E91" s="49"/>
      <c r="F91" s="49"/>
      <c r="G91" s="49"/>
      <c r="H91" s="49"/>
      <c r="I91" s="49"/>
      <c r="J91" s="49"/>
      <c r="K91" s="49"/>
      <c r="L91" s="49"/>
      <c r="M91" s="49"/>
      <c r="N91" s="49"/>
      <c r="O91" s="49"/>
      <c r="P91" s="49"/>
      <c r="Q91" s="49"/>
      <c r="R91" s="49"/>
      <c r="S91" s="49"/>
      <c r="T91" s="62" t="str">
        <f>Bilgiler!B8</f>
        <v>Okul Müdürü</v>
      </c>
      <c r="U91" s="49"/>
      <c r="V91" s="49"/>
      <c r="W91" s="49"/>
      <c r="X91" s="49"/>
      <c r="Y91" s="49"/>
      <c r="Z91" s="49"/>
      <c r="AA91" s="49"/>
    </row>
    <row r="92" spans="1:32">
      <c r="A92" s="49"/>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row>
    <row r="93" spans="1:3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sheetData>
  <sheetProtection sheet="1" objects="1" scenarios="1"/>
  <mergeCells count="72">
    <mergeCell ref="G80:M80"/>
    <mergeCell ref="N80:O80"/>
    <mergeCell ref="R80:X80"/>
    <mergeCell ref="Y80:AA80"/>
    <mergeCell ref="G85:AA88"/>
    <mergeCell ref="G81:M81"/>
    <mergeCell ref="N81:O81"/>
    <mergeCell ref="R81:X81"/>
    <mergeCell ref="Y81:AA81"/>
    <mergeCell ref="G83:AA83"/>
    <mergeCell ref="G84:I84"/>
    <mergeCell ref="K84:L84"/>
    <mergeCell ref="G79:M79"/>
    <mergeCell ref="N79:O79"/>
    <mergeCell ref="R79:X79"/>
    <mergeCell ref="Y79:AA79"/>
    <mergeCell ref="G78:M78"/>
    <mergeCell ref="N78:O78"/>
    <mergeCell ref="B77:D77"/>
    <mergeCell ref="G77:M77"/>
    <mergeCell ref="N77:O77"/>
    <mergeCell ref="R77:X77"/>
    <mergeCell ref="Y77:AA77"/>
    <mergeCell ref="Y75:AA75"/>
    <mergeCell ref="B76:D76"/>
    <mergeCell ref="G76:M76"/>
    <mergeCell ref="N76:O76"/>
    <mergeCell ref="R76:X76"/>
    <mergeCell ref="Y76:AA76"/>
    <mergeCell ref="B75:D75"/>
    <mergeCell ref="G75:O75"/>
    <mergeCell ref="R75:X75"/>
    <mergeCell ref="G74:AA74"/>
    <mergeCell ref="B64:D64"/>
    <mergeCell ref="B65:D65"/>
    <mergeCell ref="B66:D66"/>
    <mergeCell ref="B67:D67"/>
    <mergeCell ref="B68:D68"/>
    <mergeCell ref="B69:D69"/>
    <mergeCell ref="B70:D70"/>
    <mergeCell ref="B71:D71"/>
    <mergeCell ref="B72:D72"/>
    <mergeCell ref="B73:D73"/>
    <mergeCell ref="B74:D74"/>
    <mergeCell ref="A7:D7"/>
    <mergeCell ref="E7:X7"/>
    <mergeCell ref="G63:AA63"/>
    <mergeCell ref="Y7:AA7"/>
    <mergeCell ref="A54:D54"/>
    <mergeCell ref="A56:D56"/>
    <mergeCell ref="G56:AA56"/>
    <mergeCell ref="B57:D57"/>
    <mergeCell ref="B58:D58"/>
    <mergeCell ref="B59:D59"/>
    <mergeCell ref="B60:D60"/>
    <mergeCell ref="B61:D61"/>
    <mergeCell ref="B62:D62"/>
    <mergeCell ref="B63:D63"/>
    <mergeCell ref="A1:AA1"/>
    <mergeCell ref="D2:J2"/>
    <mergeCell ref="N2:Q2"/>
    <mergeCell ref="S2:W2"/>
    <mergeCell ref="X2:AA6"/>
    <mergeCell ref="D3:J3"/>
    <mergeCell ref="N3:Q3"/>
    <mergeCell ref="S3:W3"/>
    <mergeCell ref="D4:J4"/>
    <mergeCell ref="N4:Q4"/>
    <mergeCell ref="S4:W4"/>
    <mergeCell ref="D5:J5"/>
    <mergeCell ref="N5:Q5"/>
    <mergeCell ref="S5:W5"/>
  </mergeCells>
  <conditionalFormatting sqref="Z9:Z53">
    <cfRule type="containsText" dxfId="5" priority="1" operator="containsText" text="BAŞARISIZ">
      <formula>NOT(ISERROR(SEARCH("BAŞARISIZ",Z9)))</formula>
    </cfRule>
    <cfRule type="containsText" dxfId="4" priority="6" operator="containsText" text="Geçmez">
      <formula>NOT(ISERROR(SEARCH("Geçmez",Z9)))</formula>
    </cfRule>
  </conditionalFormatting>
  <conditionalFormatting sqref="Z9:Z53">
    <cfRule type="containsText" dxfId="3" priority="5" operator="containsText" text="Geçmez">
      <formula>NOT(ISERROR(SEARCH("Geçmez",Z9)))</formula>
    </cfRule>
  </conditionalFormatting>
  <conditionalFormatting sqref="Z9:Z53">
    <cfRule type="containsText" dxfId="2" priority="4" operator="containsText" text="Geçmez">
      <formula>NOT(ISERROR(SEARCH("Geçmez",Z9)))</formula>
    </cfRule>
  </conditionalFormatting>
  <conditionalFormatting sqref="Z9:Z53">
    <cfRule type="containsText" dxfId="1" priority="3" operator="containsText" text="1">
      <formula>NOT(ISERROR(SEARCH("1",Z9)))</formula>
    </cfRule>
  </conditionalFormatting>
  <conditionalFormatting sqref="Y9:Y53">
    <cfRule type="cellIs" dxfId="0" priority="2" operator="between">
      <formula>0</formula>
      <formula>69</formula>
    </cfRule>
  </conditionalFormatting>
  <pageMargins left="0.31496062992125984" right="0.15748031496062992" top="0.23622047244094491" bottom="0.19685039370078741" header="0.19685039370078741" footer="0.15748031496062992"/>
  <pageSetup paperSize="9" scale="58" orientation="portrait" blackAndWhite="1"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Bilgiler</vt:lpstr>
      <vt:lpstr>Konular</vt:lpstr>
      <vt:lpstr>Analiz 1.1</vt:lpstr>
      <vt:lpstr>Analiz 1.2</vt:lpstr>
      <vt:lpstr>Analiz 2.1</vt:lpstr>
      <vt:lpstr>Analiz 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dc:creator>
  <cp:lastModifiedBy>Eyüp</cp:lastModifiedBy>
  <cp:lastPrinted>2023-11-13T14:13:11Z</cp:lastPrinted>
  <dcterms:created xsi:type="dcterms:W3CDTF">2013-11-01T23:13:09Z</dcterms:created>
  <dcterms:modified xsi:type="dcterms:W3CDTF">2025-11-24T18:32:59Z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S Team System Data DO NOT EDIT_GUID">
    <vt:lpwstr>517e1fa8-0b4a-4235-86e0-a6c3450d8687</vt:lpwstr>
  </property>
</Properties>
</file>